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440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ghinriks</author>
  </authors>
  <commentList>
    <comment ref="L3" authorId="0">
      <text>
        <r>
          <rPr>
            <b/>
            <sz val="9"/>
            <rFont val="Tahoma"/>
            <family val="2"/>
          </rPr>
          <t>ghinriks:</t>
        </r>
        <r>
          <rPr>
            <sz val="9"/>
            <rFont val="Tahoma"/>
            <family val="2"/>
          </rPr>
          <t xml:space="preserve">
3 stig fyrir hvern leik
2-0 leikur - sigurlið fær 3 stig
2-1 leikur - sigurlið fær 2, taplið fær 1 stig
Þarf að fylla þetta handvirkt út</t>
        </r>
      </text>
    </comment>
  </commentList>
</comments>
</file>

<file path=xl/sharedStrings.xml><?xml version="1.0" encoding="utf-8"?>
<sst xmlns="http://schemas.openxmlformats.org/spreadsheetml/2006/main" count="432" uniqueCount="57">
  <si>
    <t>KARLAR</t>
  </si>
  <si>
    <t>Fyrri umferð 18. jan 2012</t>
  </si>
  <si>
    <t>Héraðsmót HSK</t>
  </si>
  <si>
    <t>Seinni umferð 5. mars 2012</t>
  </si>
  <si>
    <t>Riðill A</t>
  </si>
  <si>
    <t>Samantekt hrinur og stig</t>
  </si>
  <si>
    <t>STIG</t>
  </si>
  <si>
    <t>Sæti 1-4</t>
  </si>
  <si>
    <t>Hamar</t>
  </si>
  <si>
    <t>Hrinur</t>
  </si>
  <si>
    <t>Unnar hrinur</t>
  </si>
  <si>
    <t>Silfur</t>
  </si>
  <si>
    <t>Stig 1</t>
  </si>
  <si>
    <t>Tapaðar hrinur</t>
  </si>
  <si>
    <t>Stig 2</t>
  </si>
  <si>
    <t>Skoruð stig</t>
  </si>
  <si>
    <t>Hrinuhlutfall</t>
  </si>
  <si>
    <t>Stig 3</t>
  </si>
  <si>
    <t>Fengu á sig</t>
  </si>
  <si>
    <t>Stigahlutfall</t>
  </si>
  <si>
    <t>Samhygð</t>
  </si>
  <si>
    <t>Hrunamenn</t>
  </si>
  <si>
    <t>Gull</t>
  </si>
  <si>
    <t>UMFL2</t>
  </si>
  <si>
    <t>Brons</t>
  </si>
  <si>
    <t>Garpur</t>
  </si>
  <si>
    <t>Selfoss</t>
  </si>
  <si>
    <t>4. sæti</t>
  </si>
  <si>
    <t>Riðill B</t>
  </si>
  <si>
    <t>Sæti 5-8</t>
  </si>
  <si>
    <t>UMFL1</t>
  </si>
  <si>
    <t>5. sæti</t>
  </si>
  <si>
    <t>6. sæti</t>
  </si>
  <si>
    <t>Dímon</t>
  </si>
  <si>
    <t>7. sæti</t>
  </si>
  <si>
    <t>8. sæti</t>
  </si>
  <si>
    <t>Konur Fyrri umferð 6. og 8. febrúar á Hvolsvelli og Laugarvatni Héraðsmót HSK 2012</t>
  </si>
  <si>
    <t>Konur Seinni umferð IÐU 3. mars Héraðsmót HSK 2012</t>
  </si>
  <si>
    <t>Riðill B miðv.dag 8.feb Laugarvatni</t>
  </si>
  <si>
    <t>Sæti 1-5</t>
  </si>
  <si>
    <t>Hamar 1</t>
  </si>
  <si>
    <t>Hrunakonur 2</t>
  </si>
  <si>
    <t>Laugdælur 1</t>
  </si>
  <si>
    <t>Hrunakonur 1</t>
  </si>
  <si>
    <t>UMFL 1</t>
  </si>
  <si>
    <t>Hvöt 2</t>
  </si>
  <si>
    <t>Stig 4</t>
  </si>
  <si>
    <t>Stig 5</t>
  </si>
  <si>
    <t>Stig 6</t>
  </si>
  <si>
    <t>Riðill A mánudag 6.feb á Hvolsvelli</t>
  </si>
  <si>
    <t>Sæti 6-10</t>
  </si>
  <si>
    <t>Hamar 2</t>
  </si>
  <si>
    <t>UMFL 2</t>
  </si>
  <si>
    <t>10. sæti</t>
  </si>
  <si>
    <t>Hvöt 1</t>
  </si>
  <si>
    <t>Laugdælur 2</t>
  </si>
  <si>
    <t>9. sæti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</si>
</sst>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3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i/>
      <sz val="12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sz val="10"/>
      <color indexed="8"/>
      <name val="Verdana"/>
      <family val="2"/>
    </font>
    <font>
      <b/>
      <i/>
      <sz val="14"/>
      <name val="Calibri"/>
      <family val="2"/>
    </font>
    <font>
      <sz val="12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Verdana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50" fillId="33" borderId="10" xfId="0" applyFont="1" applyFill="1" applyBorder="1" applyAlignment="1">
      <alignment/>
    </xf>
    <xf numFmtId="0" fontId="5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/>
    </xf>
    <xf numFmtId="0" fontId="0" fillId="0" borderId="0" xfId="0" applyFill="1" applyBorder="1" applyAlignment="1">
      <alignment/>
    </xf>
    <xf numFmtId="0" fontId="50" fillId="34" borderId="10" xfId="0" applyFont="1" applyFill="1" applyBorder="1" applyAlignment="1">
      <alignment/>
    </xf>
    <xf numFmtId="0" fontId="50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0" xfId="0" applyAlignment="1">
      <alignment horizontal="left"/>
    </xf>
    <xf numFmtId="0" fontId="4" fillId="0" borderId="13" xfId="55" applyFont="1" applyBorder="1" applyAlignment="1">
      <alignment horizontal="center" wrapText="1"/>
      <protection/>
    </xf>
    <xf numFmtId="0" fontId="6" fillId="0" borderId="14" xfId="55" applyFont="1" applyBorder="1" applyAlignment="1">
      <alignment horizontal="center" textRotation="90" wrapText="1"/>
      <protection/>
    </xf>
    <xf numFmtId="0" fontId="5" fillId="0" borderId="14" xfId="55" applyFont="1" applyBorder="1" applyAlignment="1">
      <alignment horizontal="left" textRotation="90"/>
      <protection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4" xfId="55" applyFont="1" applyBorder="1" applyAlignment="1">
      <alignment horizontal="center" textRotation="90"/>
      <protection/>
    </xf>
    <xf numFmtId="0" fontId="7" fillId="35" borderId="15" xfId="55" applyFont="1" applyFill="1" applyBorder="1" applyAlignment="1">
      <alignment/>
      <protection/>
    </xf>
    <xf numFmtId="0" fontId="7" fillId="35" borderId="16" xfId="55" applyFont="1" applyFill="1" applyBorder="1" applyAlignment="1">
      <alignment horizontal="right"/>
      <protection/>
    </xf>
    <xf numFmtId="0" fontId="7" fillId="2" borderId="16" xfId="55" applyFont="1" applyFill="1" applyBorder="1">
      <alignment/>
      <protection/>
    </xf>
    <xf numFmtId="0" fontId="7" fillId="0" borderId="16" xfId="55" applyFont="1" applyBorder="1">
      <alignment/>
      <protection/>
    </xf>
    <xf numFmtId="0" fontId="7" fillId="0" borderId="17" xfId="55" applyFont="1" applyBorder="1">
      <alignment/>
      <protection/>
    </xf>
    <xf numFmtId="0" fontId="8" fillId="0" borderId="18" xfId="55" applyFont="1" applyBorder="1">
      <alignment/>
      <protection/>
    </xf>
    <xf numFmtId="0" fontId="9" fillId="0" borderId="16" xfId="55" applyFont="1" applyBorder="1" applyAlignment="1">
      <alignment horizontal="left"/>
      <protection/>
    </xf>
    <xf numFmtId="0" fontId="52" fillId="0" borderId="16" xfId="0" applyFont="1" applyBorder="1" applyAlignment="1">
      <alignment/>
    </xf>
    <xf numFmtId="0" fontId="52" fillId="0" borderId="17" xfId="0" applyFont="1" applyBorder="1" applyAlignment="1">
      <alignment/>
    </xf>
    <xf numFmtId="0" fontId="52" fillId="0" borderId="0" xfId="0" applyFont="1" applyBorder="1" applyAlignment="1">
      <alignment/>
    </xf>
    <xf numFmtId="0" fontId="9" fillId="0" borderId="16" xfId="55" applyFont="1" applyBorder="1" applyAlignment="1">
      <alignment horizontal="center"/>
      <protection/>
    </xf>
    <xf numFmtId="0" fontId="52" fillId="34" borderId="16" xfId="0" applyFont="1" applyFill="1" applyBorder="1" applyAlignment="1">
      <alignment/>
    </xf>
    <xf numFmtId="0" fontId="50" fillId="34" borderId="0" xfId="0" applyFont="1" applyFill="1" applyAlignment="1">
      <alignment/>
    </xf>
    <xf numFmtId="0" fontId="11" fillId="35" borderId="19" xfId="55" applyFont="1" applyFill="1" applyBorder="1" applyAlignment="1">
      <alignment/>
      <protection/>
    </xf>
    <xf numFmtId="0" fontId="11" fillId="35" borderId="13" xfId="55" applyFont="1" applyFill="1" applyBorder="1" applyAlignment="1">
      <alignment horizontal="right"/>
      <protection/>
    </xf>
    <xf numFmtId="0" fontId="11" fillId="0" borderId="13" xfId="55" applyFont="1" applyBorder="1">
      <alignment/>
      <protection/>
    </xf>
    <xf numFmtId="0" fontId="11" fillId="0" borderId="20" xfId="55" applyFont="1" applyBorder="1">
      <alignment/>
      <protection/>
    </xf>
    <xf numFmtId="0" fontId="53" fillId="0" borderId="21" xfId="0" applyFont="1" applyBorder="1" applyAlignment="1">
      <alignment/>
    </xf>
    <xf numFmtId="0" fontId="54" fillId="0" borderId="13" xfId="0" applyFont="1" applyBorder="1" applyAlignment="1">
      <alignment horizontal="left"/>
    </xf>
    <xf numFmtId="0" fontId="55" fillId="0" borderId="13" xfId="0" applyFont="1" applyBorder="1" applyAlignment="1">
      <alignment/>
    </xf>
    <xf numFmtId="0" fontId="55" fillId="0" borderId="20" xfId="0" applyFont="1" applyBorder="1" applyAlignment="1">
      <alignment/>
    </xf>
    <xf numFmtId="0" fontId="55" fillId="0" borderId="0" xfId="0" applyFont="1" applyBorder="1" applyAlignment="1">
      <alignment/>
    </xf>
    <xf numFmtId="0" fontId="54" fillId="0" borderId="13" xfId="0" applyFont="1" applyBorder="1" applyAlignment="1">
      <alignment/>
    </xf>
    <xf numFmtId="0" fontId="8" fillId="0" borderId="21" xfId="55" applyFont="1" applyBorder="1">
      <alignment/>
      <protection/>
    </xf>
    <xf numFmtId="164" fontId="55" fillId="0" borderId="13" xfId="0" applyNumberFormat="1" applyFont="1" applyBorder="1" applyAlignment="1">
      <alignment horizontal="right"/>
    </xf>
    <xf numFmtId="0" fontId="11" fillId="35" borderId="22" xfId="55" applyFont="1" applyFill="1" applyBorder="1" applyAlignment="1">
      <alignment/>
      <protection/>
    </xf>
    <xf numFmtId="0" fontId="11" fillId="35" borderId="14" xfId="55" applyFont="1" applyFill="1" applyBorder="1" applyAlignment="1">
      <alignment horizontal="right"/>
      <protection/>
    </xf>
    <xf numFmtId="0" fontId="11" fillId="0" borderId="14" xfId="55" applyFont="1" applyBorder="1">
      <alignment/>
      <protection/>
    </xf>
    <xf numFmtId="0" fontId="11" fillId="0" borderId="23" xfId="55" applyFont="1" applyBorder="1">
      <alignment/>
      <protection/>
    </xf>
    <xf numFmtId="0" fontId="8" fillId="0" borderId="24" xfId="55" applyFont="1" applyBorder="1">
      <alignment/>
      <protection/>
    </xf>
    <xf numFmtId="0" fontId="54" fillId="0" borderId="14" xfId="0" applyFont="1" applyBorder="1" applyAlignment="1">
      <alignment horizontal="left"/>
    </xf>
    <xf numFmtId="164" fontId="15" fillId="0" borderId="14" xfId="55" applyNumberFormat="1" applyFont="1" applyBorder="1" applyAlignment="1">
      <alignment horizontal="right"/>
      <protection/>
    </xf>
    <xf numFmtId="0" fontId="55" fillId="0" borderId="23" xfId="0" applyFont="1" applyBorder="1" applyAlignment="1">
      <alignment/>
    </xf>
    <xf numFmtId="0" fontId="54" fillId="0" borderId="14" xfId="0" applyFont="1" applyBorder="1" applyAlignment="1">
      <alignment/>
    </xf>
    <xf numFmtId="0" fontId="7" fillId="2" borderId="15" xfId="55" applyFont="1" applyFill="1" applyBorder="1">
      <alignment/>
      <protection/>
    </xf>
    <xf numFmtId="0" fontId="7" fillId="35" borderId="16" xfId="55" applyFont="1" applyFill="1" applyBorder="1" applyAlignment="1">
      <alignment/>
      <protection/>
    </xf>
    <xf numFmtId="0" fontId="52" fillId="0" borderId="16" xfId="0" applyFont="1" applyBorder="1" applyAlignment="1">
      <alignment horizontal="right"/>
    </xf>
    <xf numFmtId="0" fontId="52" fillId="34" borderId="16" xfId="0" applyFont="1" applyFill="1" applyBorder="1" applyAlignment="1">
      <alignment horizontal="right"/>
    </xf>
    <xf numFmtId="0" fontId="56" fillId="0" borderId="0" xfId="0" applyFont="1" applyAlignment="1">
      <alignment/>
    </xf>
    <xf numFmtId="0" fontId="11" fillId="0" borderId="19" xfId="55" applyFont="1" applyBorder="1">
      <alignment/>
      <protection/>
    </xf>
    <xf numFmtId="0" fontId="11" fillId="35" borderId="13" xfId="55" applyFont="1" applyFill="1" applyBorder="1" applyAlignment="1">
      <alignment/>
      <protection/>
    </xf>
    <xf numFmtId="0" fontId="55" fillId="0" borderId="13" xfId="0" applyFont="1" applyBorder="1" applyAlignment="1">
      <alignment horizontal="right"/>
    </xf>
    <xf numFmtId="0" fontId="11" fillId="0" borderId="22" xfId="55" applyFont="1" applyBorder="1">
      <alignment/>
      <protection/>
    </xf>
    <xf numFmtId="0" fontId="11" fillId="35" borderId="14" xfId="55" applyFont="1" applyFill="1" applyBorder="1" applyAlignment="1">
      <alignment/>
      <protection/>
    </xf>
    <xf numFmtId="0" fontId="0" fillId="0" borderId="25" xfId="0" applyFont="1" applyBorder="1" applyAlignment="1">
      <alignment/>
    </xf>
    <xf numFmtId="0" fontId="17" fillId="0" borderId="0" xfId="55" applyFont="1" applyBorder="1">
      <alignment/>
      <protection/>
    </xf>
    <xf numFmtId="0" fontId="54" fillId="0" borderId="26" xfId="0" applyFont="1" applyBorder="1" applyAlignment="1">
      <alignment horizontal="left"/>
    </xf>
    <xf numFmtId="164" fontId="15" fillId="0" borderId="26" xfId="55" applyNumberFormat="1" applyFont="1" applyBorder="1" applyAlignment="1">
      <alignment horizontal="right"/>
      <protection/>
    </xf>
    <xf numFmtId="0" fontId="55" fillId="0" borderId="27" xfId="0" applyFont="1" applyBorder="1" applyAlignment="1">
      <alignment/>
    </xf>
    <xf numFmtId="0" fontId="54" fillId="0" borderId="26" xfId="0" applyFont="1" applyBorder="1" applyAlignment="1">
      <alignment/>
    </xf>
    <xf numFmtId="0" fontId="7" fillId="35" borderId="17" xfId="55" applyFont="1" applyFill="1" applyBorder="1" applyAlignment="1">
      <alignment horizontal="right"/>
      <protection/>
    </xf>
    <xf numFmtId="0" fontId="56" fillId="0" borderId="0" xfId="0" applyFont="1" applyAlignment="1">
      <alignment horizontal="left" indent="5"/>
    </xf>
    <xf numFmtId="0" fontId="57" fillId="0" borderId="19" xfId="0" applyFont="1" applyBorder="1" applyAlignment="1">
      <alignment/>
    </xf>
    <xf numFmtId="0" fontId="57" fillId="0" borderId="13" xfId="0" applyFont="1" applyBorder="1" applyAlignment="1">
      <alignment/>
    </xf>
    <xf numFmtId="0" fontId="11" fillId="35" borderId="20" xfId="55" applyFont="1" applyFill="1" applyBorder="1" applyAlignment="1">
      <alignment horizontal="right"/>
      <protection/>
    </xf>
    <xf numFmtId="0" fontId="57" fillId="0" borderId="28" xfId="0" applyFont="1" applyBorder="1" applyAlignment="1">
      <alignment/>
    </xf>
    <xf numFmtId="0" fontId="57" fillId="0" borderId="26" xfId="0" applyFont="1" applyBorder="1" applyAlignment="1">
      <alignment/>
    </xf>
    <xf numFmtId="0" fontId="11" fillId="35" borderId="26" xfId="55" applyFont="1" applyFill="1" applyBorder="1" applyAlignment="1">
      <alignment/>
      <protection/>
    </xf>
    <xf numFmtId="0" fontId="11" fillId="35" borderId="27" xfId="55" applyFont="1" applyFill="1" applyBorder="1" applyAlignment="1">
      <alignment horizontal="right"/>
      <protection/>
    </xf>
    <xf numFmtId="0" fontId="8" fillId="0" borderId="28" xfId="55" applyFont="1" applyBorder="1">
      <alignment/>
      <protection/>
    </xf>
    <xf numFmtId="0" fontId="52" fillId="0" borderId="25" xfId="0" applyFont="1" applyBorder="1" applyAlignment="1">
      <alignment/>
    </xf>
    <xf numFmtId="0" fontId="0" fillId="0" borderId="0" xfId="0" applyFont="1" applyBorder="1" applyAlignment="1">
      <alignment/>
    </xf>
    <xf numFmtId="0" fontId="50" fillId="36" borderId="10" xfId="0" applyFont="1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1" xfId="0" applyFill="1" applyBorder="1" applyAlignment="1">
      <alignment horizontal="left"/>
    </xf>
    <xf numFmtId="0" fontId="0" fillId="36" borderId="12" xfId="0" applyFill="1" applyBorder="1" applyAlignment="1">
      <alignment/>
    </xf>
    <xf numFmtId="0" fontId="50" fillId="16" borderId="10" xfId="0" applyFont="1" applyFill="1" applyBorder="1" applyAlignment="1">
      <alignment/>
    </xf>
    <xf numFmtId="0" fontId="0" fillId="16" borderId="11" xfId="0" applyFill="1" applyBorder="1" applyAlignment="1">
      <alignment/>
    </xf>
    <xf numFmtId="0" fontId="11" fillId="35" borderId="28" xfId="55" applyFont="1" applyFill="1" applyBorder="1" applyAlignment="1">
      <alignment/>
      <protection/>
    </xf>
    <xf numFmtId="0" fontId="11" fillId="35" borderId="26" xfId="55" applyFont="1" applyFill="1" applyBorder="1" applyAlignment="1">
      <alignment horizontal="right"/>
      <protection/>
    </xf>
    <xf numFmtId="0" fontId="11" fillId="0" borderId="26" xfId="55" applyFont="1" applyBorder="1">
      <alignment/>
      <protection/>
    </xf>
    <xf numFmtId="0" fontId="11" fillId="0" borderId="27" xfId="55" applyFont="1" applyBorder="1">
      <alignment/>
      <protection/>
    </xf>
    <xf numFmtId="0" fontId="11" fillId="0" borderId="28" xfId="55" applyFont="1" applyBorder="1">
      <alignment/>
      <protection/>
    </xf>
    <xf numFmtId="0" fontId="52" fillId="2" borderId="16" xfId="0" applyFont="1" applyFill="1" applyBorder="1" applyAlignment="1">
      <alignment/>
    </xf>
    <xf numFmtId="0" fontId="57" fillId="0" borderId="20" xfId="0" applyFont="1" applyBorder="1" applyAlignment="1">
      <alignment/>
    </xf>
    <xf numFmtId="0" fontId="57" fillId="0" borderId="27" xfId="0" applyFont="1" applyBorder="1" applyAlignment="1">
      <alignment/>
    </xf>
    <xf numFmtId="0" fontId="52" fillId="2" borderId="15" xfId="0" applyFont="1" applyFill="1" applyBorder="1" applyAlignment="1">
      <alignment/>
    </xf>
    <xf numFmtId="0" fontId="52" fillId="0" borderId="0" xfId="0" applyFont="1" applyAlignment="1">
      <alignment/>
    </xf>
    <xf numFmtId="0" fontId="5" fillId="0" borderId="29" xfId="55" applyFont="1" applyBorder="1" applyAlignment="1">
      <alignment horizontal="center" vertical="center"/>
      <protection/>
    </xf>
    <xf numFmtId="0" fontId="5" fillId="0" borderId="30" xfId="55" applyFont="1" applyBorder="1" applyAlignment="1">
      <alignment horizontal="center" vertical="center"/>
      <protection/>
    </xf>
    <xf numFmtId="0" fontId="5" fillId="0" borderId="31" xfId="55" applyFont="1" applyBorder="1" applyAlignment="1">
      <alignment horizontal="center" vertical="center"/>
      <protection/>
    </xf>
    <xf numFmtId="0" fontId="5" fillId="0" borderId="32" xfId="55" applyFont="1" applyBorder="1" applyAlignment="1">
      <alignment horizontal="right" textRotation="90"/>
      <protection/>
    </xf>
    <xf numFmtId="0" fontId="5" fillId="0" borderId="33" xfId="55" applyFont="1" applyBorder="1" applyAlignment="1">
      <alignment horizontal="right" textRotation="90"/>
      <protection/>
    </xf>
    <xf numFmtId="0" fontId="5" fillId="0" borderId="29" xfId="55" applyFont="1" applyBorder="1" applyAlignment="1">
      <alignment horizontal="right" textRotation="90"/>
      <protection/>
    </xf>
    <xf numFmtId="0" fontId="5" fillId="0" borderId="24" xfId="55" applyFont="1" applyBorder="1" applyAlignment="1">
      <alignment horizontal="right" textRotation="90"/>
      <protection/>
    </xf>
    <xf numFmtId="0" fontId="0" fillId="34" borderId="0" xfId="0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2</xdr:row>
      <xdr:rowOff>152400</xdr:rowOff>
    </xdr:from>
    <xdr:to>
      <xdr:col>20</xdr:col>
      <xdr:colOff>0</xdr:colOff>
      <xdr:row>2</xdr:row>
      <xdr:rowOff>257175</xdr:rowOff>
    </xdr:to>
    <xdr:pic>
      <xdr:nvPicPr>
        <xdr:cNvPr id="1" name="Picture 1" descr="HSK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39450" y="56197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552450</xdr:colOff>
      <xdr:row>2</xdr:row>
      <xdr:rowOff>152400</xdr:rowOff>
    </xdr:from>
    <xdr:to>
      <xdr:col>22</xdr:col>
      <xdr:colOff>552450</xdr:colOff>
      <xdr:row>2</xdr:row>
      <xdr:rowOff>257175</xdr:rowOff>
    </xdr:to>
    <xdr:pic>
      <xdr:nvPicPr>
        <xdr:cNvPr id="2" name="Picture 2" descr="HSK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96800" y="56197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609600</xdr:colOff>
      <xdr:row>2</xdr:row>
      <xdr:rowOff>152400</xdr:rowOff>
    </xdr:from>
    <xdr:to>
      <xdr:col>31</xdr:col>
      <xdr:colOff>609600</xdr:colOff>
      <xdr:row>2</xdr:row>
      <xdr:rowOff>257175</xdr:rowOff>
    </xdr:to>
    <xdr:pic>
      <xdr:nvPicPr>
        <xdr:cNvPr id="3" name="Picture 3" descr="HSK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06975" y="56197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838200</xdr:colOff>
      <xdr:row>2</xdr:row>
      <xdr:rowOff>152400</xdr:rowOff>
    </xdr:from>
    <xdr:to>
      <xdr:col>0</xdr:col>
      <xdr:colOff>838200</xdr:colOff>
      <xdr:row>2</xdr:row>
      <xdr:rowOff>257175</xdr:rowOff>
    </xdr:to>
    <xdr:pic>
      <xdr:nvPicPr>
        <xdr:cNvPr id="4" name="Picture 4" descr="HSK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56197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838200</xdr:colOff>
      <xdr:row>2</xdr:row>
      <xdr:rowOff>152400</xdr:rowOff>
    </xdr:from>
    <xdr:to>
      <xdr:col>0</xdr:col>
      <xdr:colOff>838200</xdr:colOff>
      <xdr:row>2</xdr:row>
      <xdr:rowOff>257175</xdr:rowOff>
    </xdr:to>
    <xdr:pic>
      <xdr:nvPicPr>
        <xdr:cNvPr id="5" name="Picture 5" descr="HSK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56197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838200</xdr:colOff>
      <xdr:row>30</xdr:row>
      <xdr:rowOff>114300</xdr:rowOff>
    </xdr:from>
    <xdr:to>
      <xdr:col>0</xdr:col>
      <xdr:colOff>838200</xdr:colOff>
      <xdr:row>30</xdr:row>
      <xdr:rowOff>190500</xdr:rowOff>
    </xdr:to>
    <xdr:pic>
      <xdr:nvPicPr>
        <xdr:cNvPr id="6" name="Picture 6" descr="HSK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7296150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838200</xdr:colOff>
      <xdr:row>2</xdr:row>
      <xdr:rowOff>152400</xdr:rowOff>
    </xdr:from>
    <xdr:to>
      <xdr:col>17</xdr:col>
      <xdr:colOff>838200</xdr:colOff>
      <xdr:row>2</xdr:row>
      <xdr:rowOff>257175</xdr:rowOff>
    </xdr:to>
    <xdr:pic>
      <xdr:nvPicPr>
        <xdr:cNvPr id="7" name="Picture 7" descr="HSK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56197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838200</xdr:colOff>
      <xdr:row>30</xdr:row>
      <xdr:rowOff>114300</xdr:rowOff>
    </xdr:from>
    <xdr:to>
      <xdr:col>17</xdr:col>
      <xdr:colOff>838200</xdr:colOff>
      <xdr:row>30</xdr:row>
      <xdr:rowOff>190500</xdr:rowOff>
    </xdr:to>
    <xdr:pic>
      <xdr:nvPicPr>
        <xdr:cNvPr id="8" name="Picture 8" descr="HSK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7296150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838200</xdr:colOff>
      <xdr:row>61</xdr:row>
      <xdr:rowOff>95250</xdr:rowOff>
    </xdr:from>
    <xdr:to>
      <xdr:col>0</xdr:col>
      <xdr:colOff>838200</xdr:colOff>
      <xdr:row>61</xdr:row>
      <xdr:rowOff>161925</xdr:rowOff>
    </xdr:to>
    <xdr:pic>
      <xdr:nvPicPr>
        <xdr:cNvPr id="9" name="Picture 9" descr="HSK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4135100"/>
          <a:ext cx="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838200</xdr:colOff>
      <xdr:row>88</xdr:row>
      <xdr:rowOff>76200</xdr:rowOff>
    </xdr:from>
    <xdr:to>
      <xdr:col>0</xdr:col>
      <xdr:colOff>838200</xdr:colOff>
      <xdr:row>88</xdr:row>
      <xdr:rowOff>123825</xdr:rowOff>
    </xdr:to>
    <xdr:pic>
      <xdr:nvPicPr>
        <xdr:cNvPr id="10" name="Picture 10" descr="HSK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04501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838200</xdr:colOff>
      <xdr:row>61</xdr:row>
      <xdr:rowOff>95250</xdr:rowOff>
    </xdr:from>
    <xdr:to>
      <xdr:col>17</xdr:col>
      <xdr:colOff>838200</xdr:colOff>
      <xdr:row>61</xdr:row>
      <xdr:rowOff>161925</xdr:rowOff>
    </xdr:to>
    <xdr:pic>
      <xdr:nvPicPr>
        <xdr:cNvPr id="11" name="Picture 11" descr="HSK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14135100"/>
          <a:ext cx="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838200</xdr:colOff>
      <xdr:row>88</xdr:row>
      <xdr:rowOff>76200</xdr:rowOff>
    </xdr:from>
    <xdr:to>
      <xdr:col>17</xdr:col>
      <xdr:colOff>838200</xdr:colOff>
      <xdr:row>88</xdr:row>
      <xdr:rowOff>123825</xdr:rowOff>
    </xdr:to>
    <xdr:pic>
      <xdr:nvPicPr>
        <xdr:cNvPr id="12" name="Picture 12" descr="HSK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204501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9"/>
  <sheetViews>
    <sheetView tabSelected="1" zoomScale="70" zoomScaleNormal="70" zoomScalePageLayoutView="0" workbookViewId="0" topLeftCell="A1">
      <selection activeCell="O87" sqref="O87"/>
    </sheetView>
  </sheetViews>
  <sheetFormatPr defaultColWidth="9.140625" defaultRowHeight="15"/>
  <cols>
    <col min="1" max="1" width="15.421875" style="0" customWidth="1"/>
    <col min="2" max="10" width="6.421875" style="0" customWidth="1"/>
    <col min="11" max="11" width="6.421875" style="11" customWidth="1"/>
    <col min="12" max="12" width="8.421875" style="0" customWidth="1"/>
    <col min="13" max="13" width="6.421875" style="0" customWidth="1"/>
    <col min="15" max="15" width="9.140625" style="0" customWidth="1"/>
    <col min="18" max="18" width="14.8515625" style="0" customWidth="1"/>
    <col min="19" max="26" width="8.28125" style="0" customWidth="1"/>
    <col min="31" max="31" width="7.57421875" style="0" customWidth="1"/>
    <col min="32" max="32" width="9.140625" style="95" customWidth="1"/>
  </cols>
  <sheetData>
    <row r="1" spans="1:30" ht="16.5" thickBot="1">
      <c r="A1" s="1" t="s">
        <v>0</v>
      </c>
      <c r="B1" s="2" t="s">
        <v>1</v>
      </c>
      <c r="C1" s="3"/>
      <c r="D1" s="3"/>
      <c r="E1" s="3"/>
      <c r="F1" s="2" t="s">
        <v>2</v>
      </c>
      <c r="G1" s="3"/>
      <c r="H1" s="3"/>
      <c r="I1" s="3"/>
      <c r="J1" s="3"/>
      <c r="K1" s="4"/>
      <c r="L1" s="3"/>
      <c r="M1" s="5"/>
      <c r="N1" s="6"/>
      <c r="O1" s="6"/>
      <c r="R1" s="7" t="s">
        <v>0</v>
      </c>
      <c r="S1" s="8" t="s">
        <v>3</v>
      </c>
      <c r="T1" s="9"/>
      <c r="U1" s="9"/>
      <c r="V1" s="9"/>
      <c r="W1" s="9"/>
      <c r="X1" s="9"/>
      <c r="Y1" s="9"/>
      <c r="Z1" s="9"/>
      <c r="AA1" s="9"/>
      <c r="AB1" s="9"/>
      <c r="AC1" s="9"/>
      <c r="AD1" s="10"/>
    </row>
    <row r="2" ht="15.75"/>
    <row r="3" spans="1:31" ht="90.75" thickBot="1">
      <c r="A3" s="12" t="s">
        <v>4</v>
      </c>
      <c r="B3" s="101" t="str">
        <f>A4</f>
        <v>Hamar</v>
      </c>
      <c r="C3" s="102"/>
      <c r="D3" s="101" t="str">
        <f>A8</f>
        <v>Samhygð</v>
      </c>
      <c r="E3" s="102"/>
      <c r="F3" s="101" t="str">
        <f>A12</f>
        <v>UMFL2</v>
      </c>
      <c r="G3" s="102"/>
      <c r="H3" s="101" t="str">
        <f>A16</f>
        <v>Garpur</v>
      </c>
      <c r="I3" s="102"/>
      <c r="J3" s="13" t="s">
        <v>5</v>
      </c>
      <c r="K3" s="14"/>
      <c r="L3" s="15" t="s">
        <v>6</v>
      </c>
      <c r="M3" s="16"/>
      <c r="N3" s="16"/>
      <c r="O3" s="16"/>
      <c r="P3" s="16"/>
      <c r="Q3" s="16"/>
      <c r="R3" s="12" t="s">
        <v>7</v>
      </c>
      <c r="S3" s="101" t="str">
        <f>R4</f>
        <v>Hamar</v>
      </c>
      <c r="T3" s="102"/>
      <c r="U3" s="101" t="str">
        <f>R8</f>
        <v>Hrunamenn</v>
      </c>
      <c r="V3" s="102"/>
      <c r="W3" s="101" t="str">
        <f>R12</f>
        <v>Samhygð</v>
      </c>
      <c r="X3" s="102"/>
      <c r="Y3" s="101" t="str">
        <f>R16</f>
        <v>Selfoss</v>
      </c>
      <c r="Z3" s="102"/>
      <c r="AA3" s="13" t="s">
        <v>5</v>
      </c>
      <c r="AB3" s="17"/>
      <c r="AC3" s="15" t="s">
        <v>6</v>
      </c>
      <c r="AD3" s="16"/>
      <c r="AE3" s="16"/>
    </row>
    <row r="4" spans="1:32" ht="15.75">
      <c r="A4" s="96" t="s">
        <v>8</v>
      </c>
      <c r="B4" s="18"/>
      <c r="C4" s="19" t="s">
        <v>9</v>
      </c>
      <c r="D4" s="20">
        <v>2</v>
      </c>
      <c r="E4" s="21">
        <v>0</v>
      </c>
      <c r="F4" s="20">
        <v>2</v>
      </c>
      <c r="G4" s="21">
        <v>0</v>
      </c>
      <c r="H4" s="20">
        <v>2</v>
      </c>
      <c r="I4" s="22">
        <v>0</v>
      </c>
      <c r="J4" s="23">
        <f>SUM(B4,D4,F4,H4)</f>
        <v>6</v>
      </c>
      <c r="K4" s="24" t="s">
        <v>10</v>
      </c>
      <c r="L4" s="25">
        <v>9</v>
      </c>
      <c r="M4" s="26"/>
      <c r="N4" s="27"/>
      <c r="O4" s="27"/>
      <c r="P4" s="16"/>
      <c r="Q4" s="16"/>
      <c r="R4" s="96" t="s">
        <v>8</v>
      </c>
      <c r="S4" s="18"/>
      <c r="T4" s="19" t="s">
        <v>9</v>
      </c>
      <c r="U4" s="20">
        <v>0</v>
      </c>
      <c r="V4" s="21">
        <v>2</v>
      </c>
      <c r="W4" s="20">
        <v>2</v>
      </c>
      <c r="X4" s="21">
        <v>0</v>
      </c>
      <c r="Y4" s="20">
        <v>2</v>
      </c>
      <c r="Z4" s="22">
        <v>0</v>
      </c>
      <c r="AA4" s="23">
        <f>SUM(S4,U4,W4,Y4)</f>
        <v>4</v>
      </c>
      <c r="AB4" s="28" t="s">
        <v>10</v>
      </c>
      <c r="AC4" s="29">
        <v>6</v>
      </c>
      <c r="AD4" s="26"/>
      <c r="AE4" s="30">
        <f>SUM(IF(SUM(S4:T4)=3,S4,IF(SUM(S4:T4)=2,S4*1.5)),(IF(SUM(U4:V4)=3,U4,IF(SUM(U4:V4)=2,U4*1.5))),IF(SUM(W4:X4)=3,W4,IF(SUM(W4:X4)=2,W4*1.5)),IF(SUM(Y4:Z4)=3,Y4,IF(SUM(Y4:Z4)=2,Y4*1.5)))</f>
        <v>6</v>
      </c>
      <c r="AF4" s="95" t="s">
        <v>11</v>
      </c>
    </row>
    <row r="5" spans="1:31" ht="15.75">
      <c r="A5" s="97"/>
      <c r="B5" s="31"/>
      <c r="C5" s="32" t="s">
        <v>12</v>
      </c>
      <c r="D5" s="33">
        <v>25</v>
      </c>
      <c r="E5" s="33">
        <v>20</v>
      </c>
      <c r="F5" s="33">
        <v>25</v>
      </c>
      <c r="G5" s="33">
        <v>8</v>
      </c>
      <c r="H5" s="33">
        <v>25</v>
      </c>
      <c r="I5" s="34">
        <v>17</v>
      </c>
      <c r="J5" s="35">
        <f>SUM(C4,E4,G4,I4)</f>
        <v>0</v>
      </c>
      <c r="K5" s="36" t="s">
        <v>13</v>
      </c>
      <c r="L5" s="37"/>
      <c r="M5" s="38"/>
      <c r="N5" s="39"/>
      <c r="O5" s="39"/>
      <c r="P5" s="16"/>
      <c r="Q5" s="16"/>
      <c r="R5" s="97"/>
      <c r="S5" s="31"/>
      <c r="T5" s="32" t="s">
        <v>12</v>
      </c>
      <c r="U5" s="33">
        <v>20</v>
      </c>
      <c r="V5" s="33">
        <v>25</v>
      </c>
      <c r="W5" s="33">
        <v>25</v>
      </c>
      <c r="X5" s="33">
        <v>20</v>
      </c>
      <c r="Y5" s="33">
        <v>25</v>
      </c>
      <c r="Z5" s="34">
        <v>24</v>
      </c>
      <c r="AA5" s="35">
        <f>SUM(T4,V4,X4,Z4)</f>
        <v>2</v>
      </c>
      <c r="AB5" s="40" t="s">
        <v>13</v>
      </c>
      <c r="AC5" s="37"/>
      <c r="AD5" s="38"/>
      <c r="AE5" s="16"/>
    </row>
    <row r="6" spans="1:31" ht="15.75">
      <c r="A6" s="97"/>
      <c r="B6" s="31"/>
      <c r="C6" s="32" t="s">
        <v>14</v>
      </c>
      <c r="D6" s="33">
        <v>25</v>
      </c>
      <c r="E6" s="33">
        <v>16</v>
      </c>
      <c r="F6" s="33">
        <v>25</v>
      </c>
      <c r="G6" s="33">
        <v>8</v>
      </c>
      <c r="H6" s="33">
        <v>25</v>
      </c>
      <c r="I6" s="34">
        <v>11</v>
      </c>
      <c r="J6" s="41">
        <f>SUM(B5:B7,D5:D7,F5:F7,H5:H7)</f>
        <v>150</v>
      </c>
      <c r="K6" s="36" t="s">
        <v>15</v>
      </c>
      <c r="L6" s="42" t="e">
        <f>J4/J5</f>
        <v>#DIV/0!</v>
      </c>
      <c r="M6" s="38" t="s">
        <v>16</v>
      </c>
      <c r="N6" s="39"/>
      <c r="O6" s="39"/>
      <c r="P6" s="16"/>
      <c r="Q6" s="16"/>
      <c r="R6" s="97"/>
      <c r="S6" s="31"/>
      <c r="T6" s="32" t="s">
        <v>14</v>
      </c>
      <c r="U6" s="33">
        <v>20</v>
      </c>
      <c r="V6" s="33">
        <v>25</v>
      </c>
      <c r="W6" s="33">
        <v>25</v>
      </c>
      <c r="X6" s="33">
        <v>22</v>
      </c>
      <c r="Y6" s="33">
        <v>25</v>
      </c>
      <c r="Z6" s="34">
        <v>19</v>
      </c>
      <c r="AA6" s="41">
        <f>SUM(S5:S7,U5:U7,W5:W7,Y5:Y7)</f>
        <v>140</v>
      </c>
      <c r="AB6" s="40" t="s">
        <v>15</v>
      </c>
      <c r="AC6" s="42">
        <f>AA4/AA5</f>
        <v>2</v>
      </c>
      <c r="AD6" s="38" t="s">
        <v>16</v>
      </c>
      <c r="AE6" s="16"/>
    </row>
    <row r="7" spans="1:31" ht="16.5" thickBot="1">
      <c r="A7" s="98"/>
      <c r="B7" s="43"/>
      <c r="C7" s="44" t="s">
        <v>17</v>
      </c>
      <c r="D7" s="45"/>
      <c r="E7" s="45"/>
      <c r="F7" s="45"/>
      <c r="G7" s="45"/>
      <c r="H7" s="45"/>
      <c r="I7" s="46"/>
      <c r="J7" s="47">
        <f>SUM(C5:C7,E5:E7,G5:G7,I5:I7)</f>
        <v>80</v>
      </c>
      <c r="K7" s="48" t="s">
        <v>18</v>
      </c>
      <c r="L7" s="49">
        <f>J6/J7</f>
        <v>1.875</v>
      </c>
      <c r="M7" s="50" t="s">
        <v>19</v>
      </c>
      <c r="N7" s="39"/>
      <c r="O7" s="39"/>
      <c r="P7" s="16"/>
      <c r="Q7" s="16"/>
      <c r="R7" s="98"/>
      <c r="S7" s="43"/>
      <c r="T7" s="44" t="s">
        <v>17</v>
      </c>
      <c r="U7" s="45"/>
      <c r="V7" s="45"/>
      <c r="W7" s="45"/>
      <c r="X7" s="45"/>
      <c r="Y7" s="45"/>
      <c r="Z7" s="46"/>
      <c r="AA7" s="47">
        <f>SUM(T5:T7,V5:V7,X5:X7,Z5:Z7)</f>
        <v>135</v>
      </c>
      <c r="AB7" s="51" t="s">
        <v>18</v>
      </c>
      <c r="AC7" s="49">
        <f>AA6/AA7</f>
        <v>1.037037037037037</v>
      </c>
      <c r="AD7" s="50" t="s">
        <v>19</v>
      </c>
      <c r="AE7" s="16"/>
    </row>
    <row r="8" spans="1:33" ht="15.75">
      <c r="A8" s="96" t="s">
        <v>20</v>
      </c>
      <c r="B8" s="52">
        <f>E4</f>
        <v>0</v>
      </c>
      <c r="C8" s="21">
        <f>D4</f>
        <v>2</v>
      </c>
      <c r="D8" s="53"/>
      <c r="E8" s="19" t="s">
        <v>9</v>
      </c>
      <c r="F8" s="20">
        <v>2</v>
      </c>
      <c r="G8" s="21">
        <v>0</v>
      </c>
      <c r="H8" s="20">
        <v>2</v>
      </c>
      <c r="I8" s="22">
        <v>0</v>
      </c>
      <c r="J8" s="23">
        <f>SUM(B8,D8,F8,H8)</f>
        <v>4</v>
      </c>
      <c r="K8" s="24" t="s">
        <v>10</v>
      </c>
      <c r="L8" s="54">
        <v>6</v>
      </c>
      <c r="M8" s="26"/>
      <c r="N8" s="27"/>
      <c r="O8" s="27"/>
      <c r="P8" s="16"/>
      <c r="Q8" s="16"/>
      <c r="R8" s="96" t="s">
        <v>21</v>
      </c>
      <c r="S8" s="52">
        <f>V4</f>
        <v>2</v>
      </c>
      <c r="T8" s="21">
        <f>U4</f>
        <v>0</v>
      </c>
      <c r="U8" s="53"/>
      <c r="V8" s="19" t="s">
        <v>9</v>
      </c>
      <c r="W8" s="20">
        <v>2</v>
      </c>
      <c r="X8" s="21">
        <v>0</v>
      </c>
      <c r="Y8" s="20">
        <v>2</v>
      </c>
      <c r="Z8" s="22">
        <v>0</v>
      </c>
      <c r="AA8" s="23">
        <f>SUM(S8,U8,W8,Y8)</f>
        <v>6</v>
      </c>
      <c r="AB8" s="28" t="s">
        <v>10</v>
      </c>
      <c r="AC8" s="55">
        <v>9</v>
      </c>
      <c r="AD8" s="26"/>
      <c r="AE8" s="30">
        <f>SUM(IF(SUM(S8:T8)=3,S8,IF(SUM(S8:T8)=2,S8*1.5)),(IF(SUM(U8:V8)=3,U8,IF(SUM(U8:V8)=2,U8*1.5))),IF(SUM(W8:X8)=3,W8,IF(SUM(W8:X8)=2,W8*1.5)),IF(SUM(Y8:Z8)=3,Y8,IF(SUM(Y8:Z8)=2,Y8*1.5)))</f>
        <v>9</v>
      </c>
      <c r="AF8" s="95" t="s">
        <v>22</v>
      </c>
      <c r="AG8" s="56"/>
    </row>
    <row r="9" spans="1:33" ht="15.75">
      <c r="A9" s="97"/>
      <c r="B9" s="57">
        <f>E5</f>
        <v>20</v>
      </c>
      <c r="C9" s="33">
        <f>D5</f>
        <v>25</v>
      </c>
      <c r="D9" s="58"/>
      <c r="E9" s="32" t="s">
        <v>12</v>
      </c>
      <c r="F9" s="33">
        <v>25</v>
      </c>
      <c r="G9" s="33">
        <v>12</v>
      </c>
      <c r="H9" s="33">
        <v>25</v>
      </c>
      <c r="I9" s="34">
        <v>11</v>
      </c>
      <c r="J9" s="35">
        <f>SUM(C8,E8,G8,I8)</f>
        <v>2</v>
      </c>
      <c r="K9" s="36" t="s">
        <v>13</v>
      </c>
      <c r="L9" s="59"/>
      <c r="M9" s="38"/>
      <c r="N9" s="39"/>
      <c r="O9" s="39"/>
      <c r="P9" s="16"/>
      <c r="Q9" s="16"/>
      <c r="R9" s="97"/>
      <c r="S9" s="57">
        <f>V5</f>
        <v>25</v>
      </c>
      <c r="T9" s="33">
        <f>U5</f>
        <v>20</v>
      </c>
      <c r="U9" s="58"/>
      <c r="V9" s="32" t="s">
        <v>12</v>
      </c>
      <c r="W9" s="33">
        <v>25</v>
      </c>
      <c r="X9" s="33">
        <v>13</v>
      </c>
      <c r="Y9" s="33">
        <v>25</v>
      </c>
      <c r="Z9" s="34">
        <v>21</v>
      </c>
      <c r="AA9" s="35">
        <f>SUM(T8,V8,X8,Z8)</f>
        <v>0</v>
      </c>
      <c r="AB9" s="40" t="s">
        <v>13</v>
      </c>
      <c r="AC9" s="59"/>
      <c r="AD9" s="38"/>
      <c r="AE9" s="16"/>
      <c r="AG9" s="56"/>
    </row>
    <row r="10" spans="1:31" ht="15.75">
      <c r="A10" s="97"/>
      <c r="B10" s="57">
        <f>E6</f>
        <v>16</v>
      </c>
      <c r="C10" s="33">
        <f>D6</f>
        <v>25</v>
      </c>
      <c r="D10" s="58"/>
      <c r="E10" s="32" t="s">
        <v>14</v>
      </c>
      <c r="F10" s="33">
        <v>25</v>
      </c>
      <c r="G10" s="33">
        <v>14</v>
      </c>
      <c r="H10" s="33">
        <v>25</v>
      </c>
      <c r="I10" s="34">
        <v>23</v>
      </c>
      <c r="J10" s="41">
        <f>SUM(B9:B11,D9:D11,F9:F11,H9:H11)</f>
        <v>136</v>
      </c>
      <c r="K10" s="36" t="s">
        <v>15</v>
      </c>
      <c r="L10" s="42">
        <f>J8/J9</f>
        <v>2</v>
      </c>
      <c r="M10" s="38" t="s">
        <v>16</v>
      </c>
      <c r="N10" s="39"/>
      <c r="O10" s="39"/>
      <c r="P10" s="16"/>
      <c r="Q10" s="16"/>
      <c r="R10" s="97"/>
      <c r="S10" s="57">
        <f>V6</f>
        <v>25</v>
      </c>
      <c r="T10" s="33">
        <f>U6</f>
        <v>20</v>
      </c>
      <c r="U10" s="58"/>
      <c r="V10" s="32" t="s">
        <v>14</v>
      </c>
      <c r="W10" s="33">
        <v>25</v>
      </c>
      <c r="X10" s="33">
        <v>14</v>
      </c>
      <c r="Y10" s="33">
        <v>25</v>
      </c>
      <c r="Z10" s="34">
        <v>19</v>
      </c>
      <c r="AA10" s="41">
        <f>SUM(S9:S11,U9:U11,W9:W11,Y9:Y11)</f>
        <v>150</v>
      </c>
      <c r="AB10" s="40" t="s">
        <v>15</v>
      </c>
      <c r="AC10" s="42" t="e">
        <f>AA8/AA9</f>
        <v>#DIV/0!</v>
      </c>
      <c r="AD10" s="38" t="s">
        <v>16</v>
      </c>
      <c r="AE10" s="16"/>
    </row>
    <row r="11" spans="1:31" ht="16.5" thickBot="1">
      <c r="A11" s="98"/>
      <c r="B11" s="60">
        <f>E7</f>
        <v>0</v>
      </c>
      <c r="C11" s="45">
        <f>D7</f>
        <v>0</v>
      </c>
      <c r="D11" s="61"/>
      <c r="E11" s="44" t="s">
        <v>17</v>
      </c>
      <c r="F11" s="45"/>
      <c r="G11" s="45"/>
      <c r="H11" s="45"/>
      <c r="I11" s="46"/>
      <c r="J11" s="47">
        <f>SUM(C9:C11,E9:E11,G9:G11,I9:I11)</f>
        <v>110</v>
      </c>
      <c r="K11" s="48" t="s">
        <v>18</v>
      </c>
      <c r="L11" s="49">
        <f>J10/J11</f>
        <v>1.2363636363636363</v>
      </c>
      <c r="M11" s="50" t="s">
        <v>19</v>
      </c>
      <c r="N11" s="39"/>
      <c r="O11" s="39"/>
      <c r="P11" s="16"/>
      <c r="Q11" s="16"/>
      <c r="R11" s="98"/>
      <c r="S11" s="60">
        <f>V7</f>
        <v>0</v>
      </c>
      <c r="T11" s="45">
        <f>U7</f>
        <v>0</v>
      </c>
      <c r="U11" s="61"/>
      <c r="V11" s="44" t="s">
        <v>17</v>
      </c>
      <c r="W11" s="45"/>
      <c r="X11" s="45"/>
      <c r="Y11" s="45"/>
      <c r="Z11" s="46"/>
      <c r="AA11" s="47">
        <f>SUM(T9:T11,V9:V11,X9:X11,Z9:Z11)</f>
        <v>107</v>
      </c>
      <c r="AB11" s="51" t="s">
        <v>18</v>
      </c>
      <c r="AC11" s="49">
        <f>AA10/AA11</f>
        <v>1.4018691588785046</v>
      </c>
      <c r="AD11" s="50" t="s">
        <v>19</v>
      </c>
      <c r="AE11" s="16"/>
    </row>
    <row r="12" spans="1:32" ht="15.75">
      <c r="A12" s="96" t="s">
        <v>23</v>
      </c>
      <c r="B12" s="52">
        <f>G4</f>
        <v>0</v>
      </c>
      <c r="C12" s="21">
        <f>F4</f>
        <v>2</v>
      </c>
      <c r="D12" s="20">
        <f>G8</f>
        <v>0</v>
      </c>
      <c r="E12" s="21">
        <f>F8</f>
        <v>2</v>
      </c>
      <c r="F12" s="53"/>
      <c r="G12" s="19" t="s">
        <v>9</v>
      </c>
      <c r="H12" s="20">
        <v>2</v>
      </c>
      <c r="I12" s="22">
        <v>1</v>
      </c>
      <c r="J12" s="23">
        <f>SUM(B12,D12,F12,H12)</f>
        <v>2</v>
      </c>
      <c r="K12" s="24" t="s">
        <v>10</v>
      </c>
      <c r="L12" s="54">
        <v>2</v>
      </c>
      <c r="M12" s="26"/>
      <c r="N12" s="27"/>
      <c r="O12" s="27"/>
      <c r="P12" s="62"/>
      <c r="Q12" s="79"/>
      <c r="R12" s="96" t="s">
        <v>20</v>
      </c>
      <c r="S12" s="52">
        <f>X4</f>
        <v>0</v>
      </c>
      <c r="T12" s="21">
        <f>W4</f>
        <v>2</v>
      </c>
      <c r="U12" s="20">
        <f>X8</f>
        <v>0</v>
      </c>
      <c r="V12" s="21">
        <f>W8</f>
        <v>2</v>
      </c>
      <c r="W12" s="53"/>
      <c r="X12" s="19" t="s">
        <v>9</v>
      </c>
      <c r="Y12" s="20">
        <v>2</v>
      </c>
      <c r="Z12" s="22">
        <v>1</v>
      </c>
      <c r="AA12" s="23">
        <f>SUM(S12,U12,W12,Y12)</f>
        <v>2</v>
      </c>
      <c r="AB12" s="28" t="s">
        <v>10</v>
      </c>
      <c r="AC12" s="55">
        <v>2</v>
      </c>
      <c r="AD12" s="26"/>
      <c r="AE12" s="30">
        <f>SUM(IF(SUM(S12:T12)=3,S12,IF(SUM(S12:T12)=2,S12*1.5)),(IF(SUM(U12:V12)=3,U12,IF(SUM(U12:V12)=2,U12*1.5))),IF(SUM(W12:X12)=3,W12,IF(SUM(W12:X12)=2,W12*1.5)),IF(SUM(Y12:Z12)=3,Y12,IF(SUM(Y12:Z12)=2,Y12*1.5)))</f>
        <v>2</v>
      </c>
      <c r="AF12" s="95" t="s">
        <v>24</v>
      </c>
    </row>
    <row r="13" spans="1:33" ht="18.75">
      <c r="A13" s="97"/>
      <c r="B13" s="57">
        <f>G5</f>
        <v>8</v>
      </c>
      <c r="C13" s="33">
        <f>F5</f>
        <v>25</v>
      </c>
      <c r="D13" s="33">
        <f>G9</f>
        <v>12</v>
      </c>
      <c r="E13" s="33">
        <f>F9</f>
        <v>25</v>
      </c>
      <c r="F13" s="58"/>
      <c r="G13" s="32" t="s">
        <v>12</v>
      </c>
      <c r="H13" s="33">
        <v>14</v>
      </c>
      <c r="I13" s="34">
        <v>25</v>
      </c>
      <c r="J13" s="35">
        <f>SUM(C12,E12,G12,I12)</f>
        <v>5</v>
      </c>
      <c r="K13" s="36" t="s">
        <v>13</v>
      </c>
      <c r="L13" s="59"/>
      <c r="M13" s="38"/>
      <c r="N13" s="39"/>
      <c r="O13" s="39"/>
      <c r="P13" s="63"/>
      <c r="Q13" s="63"/>
      <c r="R13" s="97"/>
      <c r="S13" s="57">
        <f>X5</f>
        <v>20</v>
      </c>
      <c r="T13" s="33">
        <f>W5</f>
        <v>25</v>
      </c>
      <c r="U13" s="33">
        <f>X9</f>
        <v>13</v>
      </c>
      <c r="V13" s="33">
        <f>W9</f>
        <v>25</v>
      </c>
      <c r="W13" s="58"/>
      <c r="X13" s="32" t="s">
        <v>12</v>
      </c>
      <c r="Y13" s="33">
        <v>24</v>
      </c>
      <c r="Z13" s="34">
        <v>25</v>
      </c>
      <c r="AA13" s="35">
        <f>SUM(T12,V12,X12,Z12)</f>
        <v>5</v>
      </c>
      <c r="AB13" s="40" t="s">
        <v>13</v>
      </c>
      <c r="AC13" s="59"/>
      <c r="AD13" s="38"/>
      <c r="AE13" s="63"/>
      <c r="AG13" s="56"/>
    </row>
    <row r="14" spans="1:31" ht="18.75">
      <c r="A14" s="97"/>
      <c r="B14" s="57">
        <f>G6</f>
        <v>8</v>
      </c>
      <c r="C14" s="33">
        <f>F6</f>
        <v>25</v>
      </c>
      <c r="D14" s="33">
        <f>G10</f>
        <v>14</v>
      </c>
      <c r="E14" s="33">
        <f>F10</f>
        <v>25</v>
      </c>
      <c r="F14" s="58"/>
      <c r="G14" s="32" t="s">
        <v>14</v>
      </c>
      <c r="H14" s="33">
        <v>25</v>
      </c>
      <c r="I14" s="34">
        <v>11</v>
      </c>
      <c r="J14" s="41">
        <f>SUM(B13:B15,D13:D15,F13:F15,H13:H15)</f>
        <v>96</v>
      </c>
      <c r="K14" s="36" t="s">
        <v>15</v>
      </c>
      <c r="L14" s="42">
        <f>J12/J13</f>
        <v>0.4</v>
      </c>
      <c r="M14" s="38" t="s">
        <v>16</v>
      </c>
      <c r="N14" s="39"/>
      <c r="O14" s="39"/>
      <c r="P14" s="63"/>
      <c r="Q14" s="63"/>
      <c r="R14" s="97"/>
      <c r="S14" s="57">
        <f>X6</f>
        <v>22</v>
      </c>
      <c r="T14" s="33">
        <f>W6</f>
        <v>25</v>
      </c>
      <c r="U14" s="33">
        <f>X10</f>
        <v>14</v>
      </c>
      <c r="V14" s="33">
        <f>W10</f>
        <v>25</v>
      </c>
      <c r="W14" s="58"/>
      <c r="X14" s="32" t="s">
        <v>14</v>
      </c>
      <c r="Y14" s="33">
        <v>25</v>
      </c>
      <c r="Z14" s="34">
        <v>21</v>
      </c>
      <c r="AA14" s="41">
        <f>SUM(S13:S15,U13:U15,W13:W15,Y13:Y15)</f>
        <v>133</v>
      </c>
      <c r="AB14" s="40" t="s">
        <v>15</v>
      </c>
      <c r="AC14" s="42">
        <f>AA12/AA13</f>
        <v>0.4</v>
      </c>
      <c r="AD14" s="38" t="s">
        <v>16</v>
      </c>
      <c r="AE14" s="63"/>
    </row>
    <row r="15" spans="1:31" ht="19.5" thickBot="1">
      <c r="A15" s="98"/>
      <c r="B15" s="60">
        <f>G7</f>
        <v>0</v>
      </c>
      <c r="C15" s="45">
        <f>F7</f>
        <v>0</v>
      </c>
      <c r="D15" s="45">
        <f>G11</f>
        <v>0</v>
      </c>
      <c r="E15" s="45">
        <f>F11</f>
        <v>0</v>
      </c>
      <c r="F15" s="61"/>
      <c r="G15" s="44" t="s">
        <v>17</v>
      </c>
      <c r="H15" s="45">
        <v>15</v>
      </c>
      <c r="I15" s="46">
        <v>6</v>
      </c>
      <c r="J15" s="47">
        <f>SUM(C13:C15,E13:E15,G13:G15,I13:I15)</f>
        <v>142</v>
      </c>
      <c r="K15" s="64" t="s">
        <v>18</v>
      </c>
      <c r="L15" s="65">
        <f>J14/J15</f>
        <v>0.676056338028169</v>
      </c>
      <c r="M15" s="66" t="s">
        <v>19</v>
      </c>
      <c r="N15" s="39"/>
      <c r="O15" s="39"/>
      <c r="P15" s="63"/>
      <c r="Q15" s="63"/>
      <c r="R15" s="98"/>
      <c r="S15" s="60">
        <f>X7</f>
        <v>0</v>
      </c>
      <c r="T15" s="45">
        <f>W7</f>
        <v>0</v>
      </c>
      <c r="U15" s="45">
        <f>X11</f>
        <v>0</v>
      </c>
      <c r="V15" s="45">
        <f>W11</f>
        <v>0</v>
      </c>
      <c r="W15" s="61"/>
      <c r="X15" s="44" t="s">
        <v>17</v>
      </c>
      <c r="Y15" s="45">
        <v>15</v>
      </c>
      <c r="Z15" s="46">
        <v>10</v>
      </c>
      <c r="AA15" s="47">
        <f>SUM(T13:T15,V13:V15,X13:X15,Z13:Z15)</f>
        <v>156</v>
      </c>
      <c r="AB15" s="67" t="s">
        <v>18</v>
      </c>
      <c r="AC15" s="65">
        <f>AA14/AA15</f>
        <v>0.8525641025641025</v>
      </c>
      <c r="AD15" s="66" t="s">
        <v>19</v>
      </c>
      <c r="AE15" s="63"/>
    </row>
    <row r="16" spans="1:33" ht="15.75">
      <c r="A16" s="96" t="s">
        <v>25</v>
      </c>
      <c r="B16" s="52">
        <f>I4</f>
        <v>0</v>
      </c>
      <c r="C16" s="21">
        <f>H4</f>
        <v>2</v>
      </c>
      <c r="D16" s="20">
        <f>I8</f>
        <v>0</v>
      </c>
      <c r="E16" s="21">
        <f>H8</f>
        <v>2</v>
      </c>
      <c r="F16" s="20">
        <f>I12</f>
        <v>1</v>
      </c>
      <c r="G16" s="21">
        <f>H12</f>
        <v>2</v>
      </c>
      <c r="H16" s="53"/>
      <c r="I16" s="68" t="s">
        <v>9</v>
      </c>
      <c r="J16" s="23">
        <f>SUM(B16,D16,F16,H16)</f>
        <v>1</v>
      </c>
      <c r="K16" s="24" t="s">
        <v>10</v>
      </c>
      <c r="L16" s="54">
        <v>1</v>
      </c>
      <c r="M16" s="26"/>
      <c r="N16" s="27"/>
      <c r="O16" s="27"/>
      <c r="P16" s="16"/>
      <c r="Q16" s="16"/>
      <c r="R16" s="96" t="s">
        <v>26</v>
      </c>
      <c r="S16" s="52">
        <f>Z4</f>
        <v>0</v>
      </c>
      <c r="T16" s="21">
        <f>Y4</f>
        <v>2</v>
      </c>
      <c r="U16" s="20">
        <f>Z8</f>
        <v>0</v>
      </c>
      <c r="V16" s="21">
        <f>Y8</f>
        <v>2</v>
      </c>
      <c r="W16" s="20">
        <f>Z12</f>
        <v>1</v>
      </c>
      <c r="X16" s="21">
        <f>Y12</f>
        <v>2</v>
      </c>
      <c r="Y16" s="53"/>
      <c r="Z16" s="68" t="s">
        <v>9</v>
      </c>
      <c r="AA16" s="23">
        <f>SUM(S16,U16,W16,Y16)</f>
        <v>1</v>
      </c>
      <c r="AB16" s="28" t="s">
        <v>10</v>
      </c>
      <c r="AC16" s="55">
        <v>1</v>
      </c>
      <c r="AD16" s="26"/>
      <c r="AE16" s="30">
        <f>SUM(IF(SUM(S16:T16)=3,S16,IF(SUM(S16:T16)=2,S16*1.5)),(IF(SUM(U16:V16)=3,U16,IF(SUM(U16:V16)=2,U16*1.5))),IF(SUM(W16:X16)=3,W16,IF(SUM(W16:X16)=2,W16*1.5)),IF(SUM(Y16:Z16)=3,Y16,IF(SUM(Y16:Z16)=2,Y16*1.5)))</f>
        <v>1</v>
      </c>
      <c r="AF16" s="95" t="s">
        <v>27</v>
      </c>
      <c r="AG16" s="69"/>
    </row>
    <row r="17" spans="1:34" ht="15" customHeight="1">
      <c r="A17" s="97"/>
      <c r="B17" s="70">
        <f>I5</f>
        <v>17</v>
      </c>
      <c r="C17" s="71">
        <f>H5</f>
        <v>25</v>
      </c>
      <c r="D17" s="71">
        <f>I9</f>
        <v>11</v>
      </c>
      <c r="E17" s="71">
        <f>H9</f>
        <v>25</v>
      </c>
      <c r="F17" s="71">
        <f>I13</f>
        <v>25</v>
      </c>
      <c r="G17" s="71">
        <f>H13</f>
        <v>14</v>
      </c>
      <c r="H17" s="58"/>
      <c r="I17" s="72" t="s">
        <v>12</v>
      </c>
      <c r="J17" s="35">
        <f>SUM(C16,E16,G16,I16)</f>
        <v>6</v>
      </c>
      <c r="K17" s="36" t="s">
        <v>13</v>
      </c>
      <c r="L17" s="59"/>
      <c r="M17" s="38"/>
      <c r="N17" s="39"/>
      <c r="O17" s="39"/>
      <c r="P17" s="16"/>
      <c r="Q17" s="16"/>
      <c r="R17" s="97"/>
      <c r="S17" s="70">
        <f>Z5</f>
        <v>24</v>
      </c>
      <c r="T17" s="71">
        <f>Y5</f>
        <v>25</v>
      </c>
      <c r="U17" s="71">
        <f>Z9</f>
        <v>21</v>
      </c>
      <c r="V17" s="71">
        <f>Y9</f>
        <v>25</v>
      </c>
      <c r="W17" s="71">
        <f>Z13</f>
        <v>25</v>
      </c>
      <c r="X17" s="71">
        <f>Y13</f>
        <v>24</v>
      </c>
      <c r="Y17" s="58"/>
      <c r="Z17" s="72" t="s">
        <v>12</v>
      </c>
      <c r="AA17" s="35">
        <f>SUM(T16,V16,X16,Z16)</f>
        <v>6</v>
      </c>
      <c r="AB17" s="40" t="s">
        <v>13</v>
      </c>
      <c r="AC17" s="59"/>
      <c r="AD17" s="38"/>
      <c r="AE17" s="16"/>
      <c r="AH17" s="69"/>
    </row>
    <row r="18" spans="1:33" ht="15" customHeight="1">
      <c r="A18" s="97"/>
      <c r="B18" s="70">
        <f>I6</f>
        <v>11</v>
      </c>
      <c r="C18" s="71">
        <f>H6</f>
        <v>25</v>
      </c>
      <c r="D18" s="71">
        <f>I10</f>
        <v>23</v>
      </c>
      <c r="E18" s="71">
        <f>H10</f>
        <v>25</v>
      </c>
      <c r="F18" s="71">
        <f>I14</f>
        <v>11</v>
      </c>
      <c r="G18" s="71">
        <f>H14</f>
        <v>25</v>
      </c>
      <c r="H18" s="58"/>
      <c r="I18" s="72" t="s">
        <v>14</v>
      </c>
      <c r="J18" s="41">
        <f>SUM(B17:B19,D17:D19,F17:F19,H17:H19)</f>
        <v>104</v>
      </c>
      <c r="K18" s="36" t="s">
        <v>15</v>
      </c>
      <c r="L18" s="42">
        <f>J16/J17</f>
        <v>0.16666666666666666</v>
      </c>
      <c r="M18" s="38" t="s">
        <v>16</v>
      </c>
      <c r="N18" s="39"/>
      <c r="O18" s="39"/>
      <c r="P18" s="16"/>
      <c r="Q18" s="16"/>
      <c r="R18" s="97"/>
      <c r="S18" s="70">
        <f>Z6</f>
        <v>19</v>
      </c>
      <c r="T18" s="71">
        <f>Y6</f>
        <v>25</v>
      </c>
      <c r="U18" s="71">
        <f>Z10</f>
        <v>19</v>
      </c>
      <c r="V18" s="71">
        <f>Y10</f>
        <v>25</v>
      </c>
      <c r="W18" s="71">
        <f>Z14</f>
        <v>21</v>
      </c>
      <c r="X18" s="71">
        <f>Y14</f>
        <v>25</v>
      </c>
      <c r="Y18" s="58"/>
      <c r="Z18" s="72" t="s">
        <v>14</v>
      </c>
      <c r="AA18" s="41">
        <f>SUM(S17:S19,U17:U19,W17:W19,Y17:Y19)</f>
        <v>139</v>
      </c>
      <c r="AB18" s="40" t="s">
        <v>15</v>
      </c>
      <c r="AC18" s="42">
        <f>AA16/AA17</f>
        <v>0.16666666666666666</v>
      </c>
      <c r="AD18" s="38" t="s">
        <v>16</v>
      </c>
      <c r="AE18" s="16"/>
      <c r="AG18" s="69"/>
    </row>
    <row r="19" spans="1:33" ht="15.75" customHeight="1" thickBot="1">
      <c r="A19" s="98"/>
      <c r="B19" s="73">
        <f>I7</f>
        <v>0</v>
      </c>
      <c r="C19" s="74">
        <f>H7</f>
        <v>0</v>
      </c>
      <c r="D19" s="74">
        <f>I11</f>
        <v>0</v>
      </c>
      <c r="E19" s="74">
        <f>H11</f>
        <v>0</v>
      </c>
      <c r="F19" s="74">
        <f>I15</f>
        <v>6</v>
      </c>
      <c r="G19" s="74">
        <f>H15</f>
        <v>15</v>
      </c>
      <c r="H19" s="75"/>
      <c r="I19" s="76" t="s">
        <v>17</v>
      </c>
      <c r="J19" s="77">
        <f>SUM(C17:C19,E17:E19,G17:G19,I17:I19)</f>
        <v>154</v>
      </c>
      <c r="K19" s="64" t="s">
        <v>18</v>
      </c>
      <c r="L19" s="65">
        <f>J18/J19</f>
        <v>0.6753246753246753</v>
      </c>
      <c r="M19" s="66" t="s">
        <v>19</v>
      </c>
      <c r="N19" s="39"/>
      <c r="O19" s="39"/>
      <c r="P19" s="16"/>
      <c r="Q19" s="16"/>
      <c r="R19" s="98"/>
      <c r="S19" s="73">
        <f>Z7</f>
        <v>0</v>
      </c>
      <c r="T19" s="74">
        <f>Y7</f>
        <v>0</v>
      </c>
      <c r="U19" s="74">
        <f>Z11</f>
        <v>0</v>
      </c>
      <c r="V19" s="74">
        <f>Y11</f>
        <v>0</v>
      </c>
      <c r="W19" s="74">
        <f>Z15</f>
        <v>10</v>
      </c>
      <c r="X19" s="74">
        <f>Y15</f>
        <v>15</v>
      </c>
      <c r="Y19" s="75"/>
      <c r="Z19" s="76" t="s">
        <v>17</v>
      </c>
      <c r="AA19" s="77">
        <f>SUM(T17:T19,V17:V19,X17:X19,Z17:Z19)</f>
        <v>164</v>
      </c>
      <c r="AB19" s="67" t="s">
        <v>18</v>
      </c>
      <c r="AC19" s="65">
        <f>AA18/AA19</f>
        <v>0.8475609756097561</v>
      </c>
      <c r="AD19" s="66" t="s">
        <v>19</v>
      </c>
      <c r="AE19" s="16"/>
      <c r="AG19" s="69"/>
    </row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26.25" customHeight="1"/>
    <row r="27" ht="15" customHeight="1"/>
    <row r="28" ht="15" customHeight="1"/>
    <row r="29" ht="19.5" customHeight="1" thickBot="1"/>
    <row r="30" spans="1:22" ht="15" customHeight="1" thickBot="1">
      <c r="A30" s="1" t="s">
        <v>0</v>
      </c>
      <c r="B30" s="2" t="s">
        <v>1</v>
      </c>
      <c r="C30" s="3"/>
      <c r="D30" s="3"/>
      <c r="E30" s="3"/>
      <c r="F30" s="2" t="s">
        <v>2</v>
      </c>
      <c r="G30" s="3"/>
      <c r="H30" s="3"/>
      <c r="R30" s="7" t="s">
        <v>0</v>
      </c>
      <c r="S30" s="8" t="s">
        <v>3</v>
      </c>
      <c r="T30" s="9"/>
      <c r="U30" s="9"/>
      <c r="V30" s="103"/>
    </row>
    <row r="31" spans="1:31" ht="66.75" customHeight="1" thickBot="1">
      <c r="A31" s="12" t="s">
        <v>28</v>
      </c>
      <c r="B31" s="101" t="str">
        <f>A32</f>
        <v>Hrunamenn</v>
      </c>
      <c r="C31" s="102"/>
      <c r="D31" s="101" t="str">
        <f>A36</f>
        <v>UMFL1</v>
      </c>
      <c r="E31" s="102"/>
      <c r="F31" s="101" t="str">
        <f>A40</f>
        <v>Selfoss</v>
      </c>
      <c r="G31" s="102"/>
      <c r="H31" s="101" t="str">
        <f>A44</f>
        <v>Dímon</v>
      </c>
      <c r="I31" s="102"/>
      <c r="J31" s="13" t="s">
        <v>5</v>
      </c>
      <c r="K31" s="14"/>
      <c r="L31" s="15" t="s">
        <v>6</v>
      </c>
      <c r="M31" s="16"/>
      <c r="N31" s="16"/>
      <c r="O31" s="16"/>
      <c r="P31" s="16"/>
      <c r="Q31" s="16"/>
      <c r="R31" s="12" t="s">
        <v>29</v>
      </c>
      <c r="S31" s="101" t="str">
        <f>R32</f>
        <v>UMFL1</v>
      </c>
      <c r="T31" s="102"/>
      <c r="U31" s="101" t="str">
        <f>R36</f>
        <v>UMFL2</v>
      </c>
      <c r="V31" s="102"/>
      <c r="W31" s="101" t="str">
        <f>R40</f>
        <v>Dímon</v>
      </c>
      <c r="X31" s="102"/>
      <c r="Y31" s="101" t="str">
        <f>R44</f>
        <v>Garpur</v>
      </c>
      <c r="Z31" s="102"/>
      <c r="AA31" s="13" t="s">
        <v>5</v>
      </c>
      <c r="AB31" s="17"/>
      <c r="AC31" s="15" t="s">
        <v>6</v>
      </c>
      <c r="AD31" s="16"/>
      <c r="AE31" s="16"/>
    </row>
    <row r="32" spans="1:33" ht="15" customHeight="1">
      <c r="A32" s="96" t="s">
        <v>21</v>
      </c>
      <c r="B32" s="18"/>
      <c r="C32" s="19" t="s">
        <v>9</v>
      </c>
      <c r="D32" s="20">
        <v>2</v>
      </c>
      <c r="E32" s="21">
        <v>0</v>
      </c>
      <c r="F32" s="20">
        <v>2</v>
      </c>
      <c r="G32" s="21">
        <v>0</v>
      </c>
      <c r="H32" s="20">
        <v>2</v>
      </c>
      <c r="I32" s="22">
        <v>0</v>
      </c>
      <c r="J32" s="23">
        <f>SUM(B32,D32,F32,H32)</f>
        <v>6</v>
      </c>
      <c r="K32" s="24" t="s">
        <v>10</v>
      </c>
      <c r="L32" s="25">
        <v>9</v>
      </c>
      <c r="M32" s="26"/>
      <c r="N32" s="27"/>
      <c r="O32" s="27"/>
      <c r="P32" s="16"/>
      <c r="Q32" s="16"/>
      <c r="R32" s="96" t="s">
        <v>30</v>
      </c>
      <c r="S32" s="18"/>
      <c r="T32" s="19" t="s">
        <v>9</v>
      </c>
      <c r="U32" s="20">
        <v>1</v>
      </c>
      <c r="V32" s="21">
        <v>2</v>
      </c>
      <c r="W32" s="20">
        <v>2</v>
      </c>
      <c r="X32" s="21">
        <v>0</v>
      </c>
      <c r="Y32" s="20">
        <v>2</v>
      </c>
      <c r="Z32" s="22">
        <v>0</v>
      </c>
      <c r="AA32" s="23">
        <f>SUM(S32,U32,W32,Y32)</f>
        <v>5</v>
      </c>
      <c r="AB32" s="28" t="s">
        <v>10</v>
      </c>
      <c r="AC32" s="29">
        <v>7</v>
      </c>
      <c r="AD32" s="26"/>
      <c r="AE32" s="30">
        <f>SUM(IF(SUM(S32:T32)=3,S32,IF(SUM(S32:T32)=2,S32*1.5)),(IF(SUM(U32:V32)=3,U32,IF(SUM(U32:V32)=2,U32*1.5))),IF(SUM(W32:X32)=3,W32,IF(SUM(W32:X32)=2,W32*1.5)),IF(SUM(Y32:Z32)=3,Y32,IF(SUM(Y32:Z32)=2,Y32*1.5)))</f>
        <v>7</v>
      </c>
      <c r="AF32" s="95" t="s">
        <v>31</v>
      </c>
      <c r="AG32" s="56"/>
    </row>
    <row r="33" spans="1:33" ht="15" customHeight="1">
      <c r="A33" s="97"/>
      <c r="B33" s="31"/>
      <c r="C33" s="32" t="s">
        <v>12</v>
      </c>
      <c r="D33" s="33">
        <v>25</v>
      </c>
      <c r="E33" s="33">
        <v>14</v>
      </c>
      <c r="F33" s="33">
        <v>25</v>
      </c>
      <c r="G33" s="33">
        <v>12</v>
      </c>
      <c r="H33" s="33">
        <v>25</v>
      </c>
      <c r="I33" s="34">
        <v>12</v>
      </c>
      <c r="J33" s="35">
        <f>SUM(C32,E32,G32,I32)</f>
        <v>0</v>
      </c>
      <c r="K33" s="36" t="s">
        <v>13</v>
      </c>
      <c r="L33" s="37"/>
      <c r="M33" s="38"/>
      <c r="N33" s="39"/>
      <c r="O33" s="39"/>
      <c r="P33" s="16"/>
      <c r="Q33" s="16"/>
      <c r="R33" s="97"/>
      <c r="S33" s="31"/>
      <c r="T33" s="32" t="s">
        <v>12</v>
      </c>
      <c r="U33" s="33">
        <v>25</v>
      </c>
      <c r="V33" s="33">
        <v>16</v>
      </c>
      <c r="W33" s="33">
        <v>25</v>
      </c>
      <c r="X33" s="33">
        <v>19</v>
      </c>
      <c r="Y33" s="33">
        <v>25</v>
      </c>
      <c r="Z33" s="34">
        <v>14</v>
      </c>
      <c r="AA33" s="35">
        <f>SUM(T32,V32,X32,Z32)</f>
        <v>2</v>
      </c>
      <c r="AB33" s="40" t="s">
        <v>13</v>
      </c>
      <c r="AC33" s="37"/>
      <c r="AD33" s="38"/>
      <c r="AE33" s="16"/>
      <c r="AG33" s="56"/>
    </row>
    <row r="34" spans="1:33" ht="15.75" customHeight="1">
      <c r="A34" s="97"/>
      <c r="B34" s="31"/>
      <c r="C34" s="32" t="s">
        <v>14</v>
      </c>
      <c r="D34" s="33">
        <v>25</v>
      </c>
      <c r="E34" s="33">
        <v>15</v>
      </c>
      <c r="F34" s="33">
        <v>25</v>
      </c>
      <c r="G34" s="33">
        <v>23</v>
      </c>
      <c r="H34" s="33">
        <v>25</v>
      </c>
      <c r="I34" s="34">
        <v>17</v>
      </c>
      <c r="J34" s="41">
        <f>SUM(B33:B35,D33:D35,F33:F35,H33:H35)</f>
        <v>150</v>
      </c>
      <c r="K34" s="36" t="s">
        <v>15</v>
      </c>
      <c r="L34" s="42" t="e">
        <f>J32/J33</f>
        <v>#DIV/0!</v>
      </c>
      <c r="M34" s="38" t="s">
        <v>16</v>
      </c>
      <c r="N34" s="39"/>
      <c r="O34" s="39"/>
      <c r="P34" s="16"/>
      <c r="Q34" s="16"/>
      <c r="R34" s="97"/>
      <c r="S34" s="31"/>
      <c r="T34" s="32" t="s">
        <v>14</v>
      </c>
      <c r="U34" s="33">
        <v>24</v>
      </c>
      <c r="V34" s="33">
        <v>25</v>
      </c>
      <c r="W34" s="33">
        <v>25</v>
      </c>
      <c r="X34" s="33">
        <v>18</v>
      </c>
      <c r="Y34" s="33">
        <v>25</v>
      </c>
      <c r="Z34" s="34">
        <v>18</v>
      </c>
      <c r="AA34" s="41">
        <f>SUM(S33:S35,U33:U35,W33:W35,Y33:Y35)</f>
        <v>163</v>
      </c>
      <c r="AB34" s="40" t="s">
        <v>15</v>
      </c>
      <c r="AC34" s="42">
        <f>AA32/AA33</f>
        <v>2.5</v>
      </c>
      <c r="AD34" s="38" t="s">
        <v>16</v>
      </c>
      <c r="AE34" s="16"/>
      <c r="AG34" s="56"/>
    </row>
    <row r="35" spans="1:33" ht="15" customHeight="1" thickBot="1">
      <c r="A35" s="98"/>
      <c r="B35" s="43"/>
      <c r="C35" s="44" t="s">
        <v>17</v>
      </c>
      <c r="D35" s="45"/>
      <c r="E35" s="45"/>
      <c r="F35" s="45"/>
      <c r="G35" s="45"/>
      <c r="H35" s="45"/>
      <c r="I35" s="46"/>
      <c r="J35" s="47">
        <f>SUM(C33:C35,E33:E35,G33:G35,I33:I35)</f>
        <v>93</v>
      </c>
      <c r="K35" s="48" t="s">
        <v>18</v>
      </c>
      <c r="L35" s="49">
        <f>J34/J35</f>
        <v>1.6129032258064515</v>
      </c>
      <c r="M35" s="50" t="s">
        <v>19</v>
      </c>
      <c r="N35" s="39"/>
      <c r="O35" s="39"/>
      <c r="P35" s="16"/>
      <c r="Q35" s="16"/>
      <c r="R35" s="98"/>
      <c r="S35" s="43"/>
      <c r="T35" s="44" t="s">
        <v>17</v>
      </c>
      <c r="U35" s="45">
        <v>14</v>
      </c>
      <c r="V35" s="45">
        <v>15</v>
      </c>
      <c r="W35" s="45"/>
      <c r="X35" s="45"/>
      <c r="Y35" s="45"/>
      <c r="Z35" s="46"/>
      <c r="AA35" s="47">
        <f>SUM(T33:T35,V33:V35,X33:X35,Z33:Z35)</f>
        <v>125</v>
      </c>
      <c r="AB35" s="51" t="s">
        <v>18</v>
      </c>
      <c r="AC35" s="49">
        <f>AA34/AA35</f>
        <v>1.304</v>
      </c>
      <c r="AD35" s="50" t="s">
        <v>19</v>
      </c>
      <c r="AE35" s="16"/>
      <c r="AG35" s="56"/>
    </row>
    <row r="36" spans="1:33" ht="15" customHeight="1">
      <c r="A36" s="96" t="s">
        <v>30</v>
      </c>
      <c r="B36" s="52">
        <f>E32</f>
        <v>0</v>
      </c>
      <c r="C36" s="21">
        <f>D32</f>
        <v>2</v>
      </c>
      <c r="D36" s="53"/>
      <c r="E36" s="19" t="s">
        <v>9</v>
      </c>
      <c r="F36" s="20">
        <v>1</v>
      </c>
      <c r="G36" s="21">
        <v>2</v>
      </c>
      <c r="H36" s="20">
        <v>2</v>
      </c>
      <c r="I36" s="22">
        <v>1</v>
      </c>
      <c r="J36" s="23">
        <f>SUM(B36,D36,F36,H36)</f>
        <v>3</v>
      </c>
      <c r="K36" s="24" t="s">
        <v>10</v>
      </c>
      <c r="L36" s="54">
        <v>3</v>
      </c>
      <c r="M36" s="26"/>
      <c r="N36" s="27"/>
      <c r="O36" s="27"/>
      <c r="P36" s="16"/>
      <c r="Q36" s="16"/>
      <c r="R36" s="96" t="s">
        <v>23</v>
      </c>
      <c r="S36" s="52">
        <f>V32</f>
        <v>2</v>
      </c>
      <c r="T36" s="21">
        <f>U32</f>
        <v>1</v>
      </c>
      <c r="U36" s="53"/>
      <c r="V36" s="19" t="s">
        <v>9</v>
      </c>
      <c r="W36" s="20">
        <v>1</v>
      </c>
      <c r="X36" s="21">
        <v>2</v>
      </c>
      <c r="Y36" s="20">
        <v>2</v>
      </c>
      <c r="Z36" s="22">
        <v>1</v>
      </c>
      <c r="AA36" s="23">
        <f>SUM(S36,U36,W36,Y36)</f>
        <v>5</v>
      </c>
      <c r="AB36" s="28" t="s">
        <v>10</v>
      </c>
      <c r="AC36" s="55">
        <v>5</v>
      </c>
      <c r="AD36" s="26"/>
      <c r="AE36" s="30">
        <f>SUM(IF(SUM(S36:T36)=3,S36,IF(SUM(S36:T36)=2,S36*1.5)),(IF(SUM(U36:V36)=3,U36,IF(SUM(U36:V36)=2,U36*1.5))),IF(SUM(W36:X36)=3,W36,IF(SUM(W36:X36)=2,W36*1.5)),IF(SUM(Y36:Z36)=3,Y36,IF(SUM(Y36:Z36)=2,Y36*1.5)))</f>
        <v>5</v>
      </c>
      <c r="AF36" s="95" t="s">
        <v>32</v>
      </c>
      <c r="AG36" s="56"/>
    </row>
    <row r="37" spans="1:33" ht="15.75">
      <c r="A37" s="97"/>
      <c r="B37" s="57">
        <f>E33</f>
        <v>14</v>
      </c>
      <c r="C37" s="33">
        <f>D33</f>
        <v>25</v>
      </c>
      <c r="D37" s="58"/>
      <c r="E37" s="32" t="s">
        <v>12</v>
      </c>
      <c r="F37" s="33">
        <v>25</v>
      </c>
      <c r="G37" s="33">
        <v>23</v>
      </c>
      <c r="H37" s="33">
        <v>17</v>
      </c>
      <c r="I37" s="34">
        <v>25</v>
      </c>
      <c r="J37" s="35">
        <f>SUM(C36,E36,G36,I36)</f>
        <v>5</v>
      </c>
      <c r="K37" s="36" t="s">
        <v>13</v>
      </c>
      <c r="L37" s="59"/>
      <c r="M37" s="38"/>
      <c r="N37" s="39"/>
      <c r="O37" s="39"/>
      <c r="P37" s="16"/>
      <c r="Q37" s="16"/>
      <c r="R37" s="97"/>
      <c r="S37" s="57">
        <f>V33</f>
        <v>16</v>
      </c>
      <c r="T37" s="33">
        <f>U33</f>
        <v>25</v>
      </c>
      <c r="U37" s="58"/>
      <c r="V37" s="32" t="s">
        <v>12</v>
      </c>
      <c r="W37" s="33">
        <v>25</v>
      </c>
      <c r="X37" s="33">
        <v>23</v>
      </c>
      <c r="Y37" s="33">
        <v>24</v>
      </c>
      <c r="Z37" s="34">
        <v>25</v>
      </c>
      <c r="AA37" s="35">
        <f>SUM(T36,V36,X36,Z36)</f>
        <v>4</v>
      </c>
      <c r="AB37" s="40" t="s">
        <v>13</v>
      </c>
      <c r="AC37" s="59"/>
      <c r="AD37" s="38"/>
      <c r="AE37" s="16"/>
      <c r="AG37" s="56"/>
    </row>
    <row r="38" spans="1:31" ht="15.75">
      <c r="A38" s="97"/>
      <c r="B38" s="57">
        <f>E34</f>
        <v>15</v>
      </c>
      <c r="C38" s="33">
        <f>D34</f>
        <v>25</v>
      </c>
      <c r="D38" s="58"/>
      <c r="E38" s="32" t="s">
        <v>14</v>
      </c>
      <c r="F38" s="33">
        <v>17</v>
      </c>
      <c r="G38" s="33">
        <v>25</v>
      </c>
      <c r="H38" s="33">
        <v>25</v>
      </c>
      <c r="I38" s="34">
        <v>20</v>
      </c>
      <c r="J38" s="41">
        <f>SUM(B37:B39,D37:D39,F37:F39,H37:H39)</f>
        <v>134</v>
      </c>
      <c r="K38" s="36" t="s">
        <v>15</v>
      </c>
      <c r="L38" s="42">
        <f>J36/J37</f>
        <v>0.6</v>
      </c>
      <c r="M38" s="38" t="s">
        <v>16</v>
      </c>
      <c r="N38" s="39"/>
      <c r="O38" s="39"/>
      <c r="P38" s="16"/>
      <c r="Q38" s="16"/>
      <c r="R38" s="97"/>
      <c r="S38" s="57">
        <f>V34</f>
        <v>25</v>
      </c>
      <c r="T38" s="33">
        <f>U34</f>
        <v>24</v>
      </c>
      <c r="U38" s="58"/>
      <c r="V38" s="32" t="s">
        <v>14</v>
      </c>
      <c r="W38" s="33">
        <v>24</v>
      </c>
      <c r="X38" s="33">
        <v>25</v>
      </c>
      <c r="Y38" s="33">
        <v>25</v>
      </c>
      <c r="Z38" s="34">
        <v>21</v>
      </c>
      <c r="AA38" s="41">
        <f>SUM(S37:S39,U37:U39,W37:W39,Y37:Y39)</f>
        <v>181</v>
      </c>
      <c r="AB38" s="40" t="s">
        <v>15</v>
      </c>
      <c r="AC38" s="42">
        <f>AA36/AA37</f>
        <v>1.25</v>
      </c>
      <c r="AD38" s="38" t="s">
        <v>16</v>
      </c>
      <c r="AE38" s="16"/>
    </row>
    <row r="39" spans="1:31" ht="16.5" thickBot="1">
      <c r="A39" s="98"/>
      <c r="B39" s="60">
        <f>E35</f>
        <v>0</v>
      </c>
      <c r="C39" s="45">
        <f>D35</f>
        <v>0</v>
      </c>
      <c r="D39" s="61"/>
      <c r="E39" s="44" t="s">
        <v>17</v>
      </c>
      <c r="F39" s="45">
        <v>6</v>
      </c>
      <c r="G39" s="45">
        <v>15</v>
      </c>
      <c r="H39" s="45">
        <v>15</v>
      </c>
      <c r="I39" s="46">
        <v>13</v>
      </c>
      <c r="J39" s="47">
        <f>SUM(C37:C39,E37:E39,G37:G39,I37:I39)</f>
        <v>171</v>
      </c>
      <c r="K39" s="48" t="s">
        <v>18</v>
      </c>
      <c r="L39" s="49">
        <f>J38/J39</f>
        <v>0.783625730994152</v>
      </c>
      <c r="M39" s="50" t="s">
        <v>19</v>
      </c>
      <c r="N39" s="39"/>
      <c r="O39" s="39"/>
      <c r="P39" s="16"/>
      <c r="Q39" s="16"/>
      <c r="R39" s="98"/>
      <c r="S39" s="60">
        <f>V35</f>
        <v>15</v>
      </c>
      <c r="T39" s="45">
        <f>U35</f>
        <v>14</v>
      </c>
      <c r="U39" s="61"/>
      <c r="V39" s="44" t="s">
        <v>17</v>
      </c>
      <c r="W39" s="45">
        <v>12</v>
      </c>
      <c r="X39" s="45">
        <v>15</v>
      </c>
      <c r="Y39" s="45">
        <v>15</v>
      </c>
      <c r="Z39" s="46">
        <v>11</v>
      </c>
      <c r="AA39" s="47">
        <f>SUM(T37:T39,V37:V39,X37:X39,Z37:Z39)</f>
        <v>183</v>
      </c>
      <c r="AB39" s="51" t="s">
        <v>18</v>
      </c>
      <c r="AC39" s="49">
        <f>AA38/AA39</f>
        <v>0.9890710382513661</v>
      </c>
      <c r="AD39" s="50" t="s">
        <v>19</v>
      </c>
      <c r="AE39" s="16"/>
    </row>
    <row r="40" spans="1:33" ht="15.75">
      <c r="A40" s="96" t="s">
        <v>26</v>
      </c>
      <c r="B40" s="52">
        <f>G32</f>
        <v>0</v>
      </c>
      <c r="C40" s="21">
        <f>F32</f>
        <v>2</v>
      </c>
      <c r="D40" s="20">
        <f>G36</f>
        <v>2</v>
      </c>
      <c r="E40" s="21">
        <f>F36</f>
        <v>1</v>
      </c>
      <c r="F40" s="53"/>
      <c r="G40" s="19" t="s">
        <v>9</v>
      </c>
      <c r="H40" s="20">
        <v>2</v>
      </c>
      <c r="I40" s="22">
        <v>0</v>
      </c>
      <c r="J40" s="23">
        <f>SUM(B40,D40,F40,H40)</f>
        <v>4</v>
      </c>
      <c r="K40" s="24" t="s">
        <v>10</v>
      </c>
      <c r="L40" s="54">
        <v>5</v>
      </c>
      <c r="M40" s="26"/>
      <c r="N40" s="78"/>
      <c r="O40" s="27"/>
      <c r="P40" s="79"/>
      <c r="Q40" s="79"/>
      <c r="R40" s="96" t="s">
        <v>33</v>
      </c>
      <c r="S40" s="52">
        <f>X32</f>
        <v>0</v>
      </c>
      <c r="T40" s="21">
        <f>W32</f>
        <v>2</v>
      </c>
      <c r="U40" s="20">
        <f>X36</f>
        <v>2</v>
      </c>
      <c r="V40" s="21">
        <f>W36</f>
        <v>1</v>
      </c>
      <c r="W40" s="53"/>
      <c r="X40" s="19" t="s">
        <v>9</v>
      </c>
      <c r="Y40" s="20">
        <v>2</v>
      </c>
      <c r="Z40" s="22">
        <v>1</v>
      </c>
      <c r="AA40" s="23">
        <f>SUM(S40,U40,W40,Y40)</f>
        <v>4</v>
      </c>
      <c r="AB40" s="28" t="s">
        <v>10</v>
      </c>
      <c r="AC40" s="55">
        <v>4</v>
      </c>
      <c r="AD40" s="26"/>
      <c r="AE40" s="30">
        <f>SUM(IF(SUM(S40:T40)=3,S40,IF(SUM(S40:T40)=2,S40*1.5)),(IF(SUM(U40:V40)=3,U40,IF(SUM(U40:V40)=2,U40*1.5))),IF(SUM(W40:X40)=3,W40,IF(SUM(W40:X40)=2,W40*1.5)),IF(SUM(Y40:Z40)=3,Y40,IF(SUM(Y40:Z40)=2,Y40*1.5)))</f>
        <v>4</v>
      </c>
      <c r="AF40" s="95" t="s">
        <v>34</v>
      </c>
      <c r="AG40" s="69"/>
    </row>
    <row r="41" spans="1:34" ht="18.75">
      <c r="A41" s="97"/>
      <c r="B41" s="57">
        <f>G33</f>
        <v>12</v>
      </c>
      <c r="C41" s="33">
        <f>F33</f>
        <v>25</v>
      </c>
      <c r="D41" s="33">
        <f>G37</f>
        <v>23</v>
      </c>
      <c r="E41" s="33">
        <f>F37</f>
        <v>25</v>
      </c>
      <c r="F41" s="58"/>
      <c r="G41" s="32" t="s">
        <v>12</v>
      </c>
      <c r="H41" s="33">
        <v>25</v>
      </c>
      <c r="I41" s="34">
        <v>20</v>
      </c>
      <c r="J41" s="35">
        <f>SUM(C40,E40,G40,I40)</f>
        <v>3</v>
      </c>
      <c r="K41" s="36" t="s">
        <v>13</v>
      </c>
      <c r="L41" s="59"/>
      <c r="M41" s="38"/>
      <c r="N41" s="39"/>
      <c r="O41" s="39"/>
      <c r="P41" s="63"/>
      <c r="Q41" s="63"/>
      <c r="R41" s="97"/>
      <c r="S41" s="57">
        <f>X33</f>
        <v>19</v>
      </c>
      <c r="T41" s="33">
        <f>W33</f>
        <v>25</v>
      </c>
      <c r="U41" s="33">
        <f>X37</f>
        <v>23</v>
      </c>
      <c r="V41" s="33">
        <f>W37</f>
        <v>25</v>
      </c>
      <c r="W41" s="58"/>
      <c r="X41" s="32" t="s">
        <v>12</v>
      </c>
      <c r="Y41" s="33">
        <v>16</v>
      </c>
      <c r="Z41" s="34">
        <v>25</v>
      </c>
      <c r="AA41" s="35">
        <f>SUM(T40,V40,X40,Z40)</f>
        <v>4</v>
      </c>
      <c r="AB41" s="40" t="s">
        <v>13</v>
      </c>
      <c r="AC41" s="59"/>
      <c r="AD41" s="38"/>
      <c r="AE41" s="63"/>
      <c r="AH41" s="69"/>
    </row>
    <row r="42" spans="1:33" ht="18.75">
      <c r="A42" s="97"/>
      <c r="B42" s="57">
        <f>G34</f>
        <v>23</v>
      </c>
      <c r="C42" s="33">
        <f>F34</f>
        <v>25</v>
      </c>
      <c r="D42" s="33">
        <f>G38</f>
        <v>25</v>
      </c>
      <c r="E42" s="33">
        <f>F38</f>
        <v>17</v>
      </c>
      <c r="F42" s="58"/>
      <c r="G42" s="32" t="s">
        <v>14</v>
      </c>
      <c r="H42" s="33">
        <v>25</v>
      </c>
      <c r="I42" s="34">
        <v>18</v>
      </c>
      <c r="J42" s="41">
        <f>SUM(B41:B43,D41:D43,F41:F43,H41:H43)</f>
        <v>148</v>
      </c>
      <c r="K42" s="36" t="s">
        <v>15</v>
      </c>
      <c r="L42" s="42">
        <f>J40/J41</f>
        <v>1.3333333333333333</v>
      </c>
      <c r="M42" s="38" t="s">
        <v>16</v>
      </c>
      <c r="N42" s="39"/>
      <c r="O42" s="39"/>
      <c r="P42" s="63"/>
      <c r="Q42" s="63"/>
      <c r="R42" s="97"/>
      <c r="S42" s="57">
        <f>X34</f>
        <v>18</v>
      </c>
      <c r="T42" s="33">
        <f>W34</f>
        <v>25</v>
      </c>
      <c r="U42" s="33">
        <f>X38</f>
        <v>25</v>
      </c>
      <c r="V42" s="33">
        <f>W38</f>
        <v>24</v>
      </c>
      <c r="W42" s="58"/>
      <c r="X42" s="32" t="s">
        <v>14</v>
      </c>
      <c r="Y42" s="33">
        <v>25</v>
      </c>
      <c r="Z42" s="34">
        <v>18</v>
      </c>
      <c r="AA42" s="41">
        <f>SUM(S41:S43,U41:U43,W41:W43,Y41:Y43)</f>
        <v>156</v>
      </c>
      <c r="AB42" s="40" t="s">
        <v>15</v>
      </c>
      <c r="AC42" s="42">
        <f>AA40/AA41</f>
        <v>1</v>
      </c>
      <c r="AD42" s="38" t="s">
        <v>16</v>
      </c>
      <c r="AE42" s="63"/>
      <c r="AG42" s="69"/>
    </row>
    <row r="43" spans="1:34" ht="19.5" thickBot="1">
      <c r="A43" s="98"/>
      <c r="B43" s="60">
        <f>G35</f>
        <v>0</v>
      </c>
      <c r="C43" s="45">
        <f>F35</f>
        <v>0</v>
      </c>
      <c r="D43" s="45">
        <f>G39</f>
        <v>15</v>
      </c>
      <c r="E43" s="45">
        <f>F39</f>
        <v>6</v>
      </c>
      <c r="F43" s="61"/>
      <c r="G43" s="44" t="s">
        <v>17</v>
      </c>
      <c r="H43" s="45"/>
      <c r="I43" s="46"/>
      <c r="J43" s="47">
        <f>SUM(C41:C43,E41:E43,G41:G43,I41:I43)</f>
        <v>136</v>
      </c>
      <c r="K43" s="64" t="s">
        <v>18</v>
      </c>
      <c r="L43" s="65">
        <f>J42/J43</f>
        <v>1.088235294117647</v>
      </c>
      <c r="M43" s="66" t="s">
        <v>19</v>
      </c>
      <c r="N43" s="39"/>
      <c r="O43" s="39"/>
      <c r="P43" s="63"/>
      <c r="Q43" s="63"/>
      <c r="R43" s="98"/>
      <c r="S43" s="60">
        <f>X35</f>
        <v>0</v>
      </c>
      <c r="T43" s="45">
        <f>W35</f>
        <v>0</v>
      </c>
      <c r="U43" s="45">
        <f>X39</f>
        <v>15</v>
      </c>
      <c r="V43" s="45">
        <f>W39</f>
        <v>12</v>
      </c>
      <c r="W43" s="61"/>
      <c r="X43" s="44" t="s">
        <v>17</v>
      </c>
      <c r="Y43" s="45">
        <v>15</v>
      </c>
      <c r="Z43" s="46">
        <v>13</v>
      </c>
      <c r="AA43" s="47">
        <f>SUM(T41:T43,V41:V43,X41:X43,Z41:Z43)</f>
        <v>167</v>
      </c>
      <c r="AB43" s="67" t="s">
        <v>18</v>
      </c>
      <c r="AC43" s="65">
        <f>AA42/AA43</f>
        <v>0.9341317365269461</v>
      </c>
      <c r="AD43" s="66" t="s">
        <v>19</v>
      </c>
      <c r="AE43" s="63"/>
      <c r="AH43" s="56"/>
    </row>
    <row r="44" spans="1:32" ht="15.75">
      <c r="A44" s="96" t="s">
        <v>33</v>
      </c>
      <c r="B44" s="52">
        <f>I32</f>
        <v>0</v>
      </c>
      <c r="C44" s="21">
        <f>H32</f>
        <v>2</v>
      </c>
      <c r="D44" s="20">
        <f>I36</f>
        <v>1</v>
      </c>
      <c r="E44" s="21">
        <f>H36</f>
        <v>2</v>
      </c>
      <c r="F44" s="20">
        <f>I40</f>
        <v>0</v>
      </c>
      <c r="G44" s="21">
        <f>H40</f>
        <v>2</v>
      </c>
      <c r="H44" s="53"/>
      <c r="I44" s="68" t="s">
        <v>9</v>
      </c>
      <c r="J44" s="23">
        <f>SUM(B44,D44,F44,H44)</f>
        <v>1</v>
      </c>
      <c r="K44" s="24" t="s">
        <v>10</v>
      </c>
      <c r="L44" s="54">
        <v>1</v>
      </c>
      <c r="M44" s="26"/>
      <c r="N44" s="27"/>
      <c r="O44" s="27"/>
      <c r="P44" s="16"/>
      <c r="Q44" s="16"/>
      <c r="R44" s="96" t="s">
        <v>25</v>
      </c>
      <c r="S44" s="52">
        <f>Z32</f>
        <v>0</v>
      </c>
      <c r="T44" s="21">
        <f>Y32</f>
        <v>2</v>
      </c>
      <c r="U44" s="20">
        <f>Z36</f>
        <v>1</v>
      </c>
      <c r="V44" s="21">
        <f>Y36</f>
        <v>2</v>
      </c>
      <c r="W44" s="20">
        <f>Z40</f>
        <v>1</v>
      </c>
      <c r="X44" s="21">
        <f>Y40</f>
        <v>2</v>
      </c>
      <c r="Y44" s="53"/>
      <c r="Z44" s="68" t="s">
        <v>9</v>
      </c>
      <c r="AA44" s="23">
        <f>SUM(S44,U44,W44,Y44)</f>
        <v>2</v>
      </c>
      <c r="AB44" s="28" t="s">
        <v>10</v>
      </c>
      <c r="AC44" s="55">
        <v>2</v>
      </c>
      <c r="AD44" s="26"/>
      <c r="AE44" s="30">
        <f>SUM(IF(SUM(S44:T44)=3,S44,IF(SUM(S44:T44)=2,S44*1.5)),(IF(SUM(U44:V44)=3,U44,IF(SUM(U44:V44)=2,U44*1.5))),IF(SUM(W44:X44)=3,W44,IF(SUM(W44:X44)=2,W44*1.5)),IF(SUM(Y44:Z44)=3,Y44,IF(SUM(Y44:Z44)=2,Y44*1.5)))</f>
        <v>2</v>
      </c>
      <c r="AF44" s="95" t="s">
        <v>35</v>
      </c>
    </row>
    <row r="45" spans="1:31" ht="15.75">
      <c r="A45" s="97"/>
      <c r="B45" s="70">
        <f>I33</f>
        <v>12</v>
      </c>
      <c r="C45" s="71">
        <f>H33</f>
        <v>25</v>
      </c>
      <c r="D45" s="71">
        <f>I37</f>
        <v>25</v>
      </c>
      <c r="E45" s="71">
        <f>H37</f>
        <v>17</v>
      </c>
      <c r="F45" s="71">
        <f>I41</f>
        <v>20</v>
      </c>
      <c r="G45" s="71">
        <f>H41</f>
        <v>25</v>
      </c>
      <c r="H45" s="58"/>
      <c r="I45" s="72" t="s">
        <v>12</v>
      </c>
      <c r="J45" s="35">
        <f>SUM(C44,E44,G44,I44)</f>
        <v>6</v>
      </c>
      <c r="K45" s="36" t="s">
        <v>13</v>
      </c>
      <c r="L45" s="59"/>
      <c r="M45" s="38"/>
      <c r="N45" s="39"/>
      <c r="O45" s="39"/>
      <c r="P45" s="16"/>
      <c r="Q45" s="16"/>
      <c r="R45" s="97"/>
      <c r="S45" s="70">
        <f>Z33</f>
        <v>14</v>
      </c>
      <c r="T45" s="71">
        <f>Y33</f>
        <v>25</v>
      </c>
      <c r="U45" s="71">
        <f>Z37</f>
        <v>25</v>
      </c>
      <c r="V45" s="71">
        <f>Y37</f>
        <v>24</v>
      </c>
      <c r="W45" s="71">
        <f>Z41</f>
        <v>25</v>
      </c>
      <c r="X45" s="71">
        <f>Y41</f>
        <v>16</v>
      </c>
      <c r="Y45" s="58"/>
      <c r="Z45" s="72" t="s">
        <v>12</v>
      </c>
      <c r="AA45" s="35">
        <f>SUM(T44,V44,X44,Z44)</f>
        <v>6</v>
      </c>
      <c r="AB45" s="40" t="s">
        <v>13</v>
      </c>
      <c r="AC45" s="59"/>
      <c r="AD45" s="38"/>
      <c r="AE45" s="16"/>
    </row>
    <row r="46" spans="1:31" ht="15.75">
      <c r="A46" s="97"/>
      <c r="B46" s="70">
        <f>I34</f>
        <v>17</v>
      </c>
      <c r="C46" s="71">
        <f>H34</f>
        <v>25</v>
      </c>
      <c r="D46" s="71">
        <f>I38</f>
        <v>20</v>
      </c>
      <c r="E46" s="71">
        <f>H38</f>
        <v>25</v>
      </c>
      <c r="F46" s="71">
        <f>I42</f>
        <v>18</v>
      </c>
      <c r="G46" s="71">
        <f>H42</f>
        <v>25</v>
      </c>
      <c r="H46" s="58"/>
      <c r="I46" s="72" t="s">
        <v>14</v>
      </c>
      <c r="J46" s="41">
        <f>SUM(B45:B47,D45:D47,F45:F47,H45:H47)</f>
        <v>125</v>
      </c>
      <c r="K46" s="36" t="s">
        <v>15</v>
      </c>
      <c r="L46" s="42">
        <f>J44/J45</f>
        <v>0.16666666666666666</v>
      </c>
      <c r="M46" s="38" t="s">
        <v>16</v>
      </c>
      <c r="N46" s="39"/>
      <c r="O46" s="39"/>
      <c r="P46" s="16"/>
      <c r="Q46" s="16"/>
      <c r="R46" s="97"/>
      <c r="S46" s="70">
        <f>Z34</f>
        <v>18</v>
      </c>
      <c r="T46" s="71">
        <f>Y34</f>
        <v>25</v>
      </c>
      <c r="U46" s="71">
        <f>Z38</f>
        <v>21</v>
      </c>
      <c r="V46" s="71">
        <f>Y38</f>
        <v>25</v>
      </c>
      <c r="W46" s="71">
        <f>Z42</f>
        <v>18</v>
      </c>
      <c r="X46" s="71">
        <f>Y42</f>
        <v>25</v>
      </c>
      <c r="Y46" s="58"/>
      <c r="Z46" s="72" t="s">
        <v>14</v>
      </c>
      <c r="AA46" s="41">
        <f>SUM(S45:S47,U45:U47,W45:W47,Y45:Y47)</f>
        <v>145</v>
      </c>
      <c r="AB46" s="40" t="s">
        <v>15</v>
      </c>
      <c r="AC46" s="42">
        <f>AA44/AA45</f>
        <v>0.3333333333333333</v>
      </c>
      <c r="AD46" s="38" t="s">
        <v>16</v>
      </c>
      <c r="AE46" s="16"/>
    </row>
    <row r="47" spans="1:31" ht="16.5" thickBot="1">
      <c r="A47" s="98"/>
      <c r="B47" s="73">
        <f>I35</f>
        <v>0</v>
      </c>
      <c r="C47" s="74">
        <f>H35</f>
        <v>0</v>
      </c>
      <c r="D47" s="74">
        <f>I39</f>
        <v>13</v>
      </c>
      <c r="E47" s="74">
        <f>H39</f>
        <v>15</v>
      </c>
      <c r="F47" s="74">
        <f>I43</f>
        <v>0</v>
      </c>
      <c r="G47" s="74">
        <f>H43</f>
        <v>0</v>
      </c>
      <c r="H47" s="75"/>
      <c r="I47" s="76" t="s">
        <v>17</v>
      </c>
      <c r="J47" s="77">
        <f>SUM(C45:C47,E45:E47,G45:G47,I45:I47)</f>
        <v>157</v>
      </c>
      <c r="K47" s="64" t="s">
        <v>18</v>
      </c>
      <c r="L47" s="65">
        <f>J46/J47</f>
        <v>0.7961783439490446</v>
      </c>
      <c r="M47" s="66" t="s">
        <v>19</v>
      </c>
      <c r="N47" s="39"/>
      <c r="O47" s="39"/>
      <c r="P47" s="16"/>
      <c r="Q47" s="16"/>
      <c r="R47" s="98"/>
      <c r="S47" s="73">
        <f>Z35</f>
        <v>0</v>
      </c>
      <c r="T47" s="74">
        <f>Y35</f>
        <v>0</v>
      </c>
      <c r="U47" s="74">
        <f>Z39</f>
        <v>11</v>
      </c>
      <c r="V47" s="74">
        <f>Y39</f>
        <v>15</v>
      </c>
      <c r="W47" s="74">
        <f>Z43</f>
        <v>13</v>
      </c>
      <c r="X47" s="74">
        <f>Y43</f>
        <v>15</v>
      </c>
      <c r="Y47" s="75"/>
      <c r="Z47" s="76" t="s">
        <v>17</v>
      </c>
      <c r="AA47" s="77">
        <f>SUM(T45:T47,V45:V47,X45:X47,Z45:Z47)</f>
        <v>170</v>
      </c>
      <c r="AB47" s="67" t="s">
        <v>18</v>
      </c>
      <c r="AC47" s="65">
        <f>AA46/AA47</f>
        <v>0.8529411764705882</v>
      </c>
      <c r="AD47" s="66" t="s">
        <v>19</v>
      </c>
      <c r="AE47" s="16"/>
    </row>
    <row r="59" ht="16.5" thickBot="1"/>
    <row r="60" spans="1:31" ht="16.5" thickBot="1">
      <c r="A60" s="80" t="s">
        <v>36</v>
      </c>
      <c r="B60" s="81"/>
      <c r="C60" s="81"/>
      <c r="D60" s="81"/>
      <c r="E60" s="81"/>
      <c r="F60" s="81"/>
      <c r="G60" s="81"/>
      <c r="H60" s="81"/>
      <c r="I60" s="81"/>
      <c r="J60" s="81"/>
      <c r="K60" s="82"/>
      <c r="L60" s="81"/>
      <c r="M60" s="81"/>
      <c r="N60" s="81"/>
      <c r="O60" s="83"/>
      <c r="R60" s="84" t="s">
        <v>37</v>
      </c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</row>
    <row r="62" spans="1:31" ht="87" thickBot="1">
      <c r="A62" s="12" t="s">
        <v>38</v>
      </c>
      <c r="B62" s="101" t="str">
        <f>A63</f>
        <v>Hamar 1</v>
      </c>
      <c r="C62" s="102"/>
      <c r="D62" s="101" t="str">
        <f>A67</f>
        <v>Hrunakonur 2</v>
      </c>
      <c r="E62" s="102"/>
      <c r="F62" s="101" t="str">
        <f>A71</f>
        <v>Laugdælur 1</v>
      </c>
      <c r="G62" s="102"/>
      <c r="H62" s="101" t="str">
        <f>A75</f>
        <v>Garpur</v>
      </c>
      <c r="I62" s="102"/>
      <c r="J62" s="101" t="str">
        <f>A79</f>
        <v>Hvöt 2</v>
      </c>
      <c r="K62" s="102"/>
      <c r="L62" s="13" t="s">
        <v>5</v>
      </c>
      <c r="M62" s="17"/>
      <c r="N62" s="15" t="s">
        <v>6</v>
      </c>
      <c r="O62" s="16"/>
      <c r="R62" s="12" t="s">
        <v>39</v>
      </c>
      <c r="S62" s="101" t="str">
        <f>R63</f>
        <v>Hamar 1</v>
      </c>
      <c r="T62" s="102"/>
      <c r="U62" s="101" t="str">
        <f>R67</f>
        <v>Dímon</v>
      </c>
      <c r="V62" s="102"/>
      <c r="W62" s="99" t="str">
        <f>R71</f>
        <v>Hrunakonur 1</v>
      </c>
      <c r="X62" s="100"/>
      <c r="Y62" s="101" t="str">
        <f>R75</f>
        <v>UMFL 1</v>
      </c>
      <c r="Z62" s="102"/>
      <c r="AA62" s="101" t="str">
        <f>R79</f>
        <v>Garpur</v>
      </c>
      <c r="AB62" s="102"/>
      <c r="AC62" s="13" t="s">
        <v>5</v>
      </c>
      <c r="AD62" s="17"/>
      <c r="AE62" s="15" t="s">
        <v>6</v>
      </c>
    </row>
    <row r="63" spans="1:32" ht="15.75">
      <c r="A63" s="96" t="s">
        <v>40</v>
      </c>
      <c r="B63" s="18"/>
      <c r="C63" s="19" t="s">
        <v>9</v>
      </c>
      <c r="D63" s="20">
        <v>2</v>
      </c>
      <c r="E63" s="21">
        <v>0</v>
      </c>
      <c r="F63" s="20">
        <v>2</v>
      </c>
      <c r="G63" s="21">
        <v>0</v>
      </c>
      <c r="H63" s="20">
        <v>2</v>
      </c>
      <c r="I63" s="21">
        <v>0</v>
      </c>
      <c r="J63" s="20">
        <v>2</v>
      </c>
      <c r="K63" s="22">
        <v>0</v>
      </c>
      <c r="L63" s="23">
        <f>SUM(B63,D63,F63,H63,J63)</f>
        <v>8</v>
      </c>
      <c r="M63" s="24" t="s">
        <v>10</v>
      </c>
      <c r="N63" s="25">
        <v>12</v>
      </c>
      <c r="O63" s="26"/>
      <c r="R63" s="96" t="s">
        <v>40</v>
      </c>
      <c r="S63" s="18"/>
      <c r="T63" s="19" t="s">
        <v>9</v>
      </c>
      <c r="U63" s="20">
        <v>1</v>
      </c>
      <c r="V63" s="21">
        <v>2</v>
      </c>
      <c r="W63" s="20">
        <v>2</v>
      </c>
      <c r="X63" s="21">
        <v>0</v>
      </c>
      <c r="Y63" s="20">
        <v>2</v>
      </c>
      <c r="Z63" s="21">
        <v>1</v>
      </c>
      <c r="AA63" s="20">
        <v>2</v>
      </c>
      <c r="AB63" s="22">
        <v>0</v>
      </c>
      <c r="AC63" s="23">
        <f>SUM(S63,U63,W63,Y63,AA63)</f>
        <v>7</v>
      </c>
      <c r="AD63" s="24" t="s">
        <v>10</v>
      </c>
      <c r="AE63" s="30">
        <f>SUM(IF(SUM(S63:T63)=3,S63,IF(SUM(S63:T63)=2,S63*1.5)),(IF(SUM(U63:V63)=3,U63,IF(SUM(U63:V63)=2,U63*1.5))),IF(SUM(W63:X63)=3,W63,IF(SUM(W63:X63)=2,W63*1.5)),IF(SUM(Y63:Z63)=3,Y63,IF(SUM(Y63:Z63)=2,Y63*1.5)),(IF(SUM(AA63:AB63)=3,AA63,IF(SUM(AA63:AB63)=2,AA63*1.5))))</f>
        <v>9</v>
      </c>
      <c r="AF63" s="95" t="s">
        <v>11</v>
      </c>
    </row>
    <row r="64" spans="1:31" ht="15.75">
      <c r="A64" s="97"/>
      <c r="B64" s="31"/>
      <c r="C64" s="32" t="s">
        <v>12</v>
      </c>
      <c r="D64" s="33">
        <v>25</v>
      </c>
      <c r="E64" s="33">
        <v>14</v>
      </c>
      <c r="F64" s="33">
        <v>25</v>
      </c>
      <c r="G64" s="33">
        <v>12</v>
      </c>
      <c r="H64" s="33">
        <v>25</v>
      </c>
      <c r="I64" s="33">
        <v>12</v>
      </c>
      <c r="J64" s="33">
        <v>25</v>
      </c>
      <c r="K64" s="34">
        <v>9</v>
      </c>
      <c r="L64" s="35">
        <f>SUM(C63,E63,G63,I63,K63)</f>
        <v>0</v>
      </c>
      <c r="M64" s="36" t="s">
        <v>13</v>
      </c>
      <c r="N64" s="37"/>
      <c r="O64" s="38"/>
      <c r="R64" s="97"/>
      <c r="S64" s="31"/>
      <c r="T64" s="32" t="s">
        <v>12</v>
      </c>
      <c r="U64" s="33">
        <v>25</v>
      </c>
      <c r="V64" s="33">
        <v>23</v>
      </c>
      <c r="W64" s="33">
        <v>25</v>
      </c>
      <c r="X64" s="33">
        <v>20</v>
      </c>
      <c r="Y64" s="33">
        <v>25</v>
      </c>
      <c r="Z64" s="33">
        <v>18</v>
      </c>
      <c r="AA64" s="33">
        <v>25</v>
      </c>
      <c r="AB64" s="34">
        <v>24</v>
      </c>
      <c r="AC64" s="35">
        <f>SUM(T63,V63,X63,Z63,AB63)</f>
        <v>3</v>
      </c>
      <c r="AD64" s="36" t="s">
        <v>13</v>
      </c>
      <c r="AE64" s="37"/>
    </row>
    <row r="65" spans="1:31" ht="15.75">
      <c r="A65" s="97"/>
      <c r="B65" s="31"/>
      <c r="C65" s="32" t="s">
        <v>14</v>
      </c>
      <c r="D65" s="33">
        <v>25</v>
      </c>
      <c r="E65" s="33">
        <v>6</v>
      </c>
      <c r="F65" s="33">
        <v>25</v>
      </c>
      <c r="G65" s="33">
        <v>21</v>
      </c>
      <c r="H65" s="33">
        <v>25</v>
      </c>
      <c r="I65" s="33">
        <v>12</v>
      </c>
      <c r="J65" s="33">
        <v>25</v>
      </c>
      <c r="K65" s="34">
        <v>14</v>
      </c>
      <c r="L65" s="41">
        <f>SUM(B64:B66,D64:D66,F64:F66,H64:H66,J64:J66)</f>
        <v>200</v>
      </c>
      <c r="M65" s="36" t="s">
        <v>15</v>
      </c>
      <c r="N65" s="42" t="e">
        <f>L63/L64</f>
        <v>#DIV/0!</v>
      </c>
      <c r="O65" s="38" t="s">
        <v>16</v>
      </c>
      <c r="R65" s="97"/>
      <c r="S65" s="31"/>
      <c r="T65" s="32" t="s">
        <v>14</v>
      </c>
      <c r="U65" s="33">
        <v>24</v>
      </c>
      <c r="V65" s="33">
        <v>25</v>
      </c>
      <c r="W65" s="33">
        <v>25</v>
      </c>
      <c r="X65" s="33">
        <v>24</v>
      </c>
      <c r="Y65" s="33">
        <v>19</v>
      </c>
      <c r="Z65" s="33">
        <v>25</v>
      </c>
      <c r="AA65" s="33">
        <v>25</v>
      </c>
      <c r="AB65" s="34">
        <v>9</v>
      </c>
      <c r="AC65" s="41">
        <f>SUM(S64:S66,U64:U66,W64:W66,Y64:Y66,AA64:AA66)</f>
        <v>217</v>
      </c>
      <c r="AD65" s="36" t="s">
        <v>15</v>
      </c>
      <c r="AE65" s="42">
        <f>AC63/AC64</f>
        <v>2.3333333333333335</v>
      </c>
    </row>
    <row r="66" spans="1:31" ht="16.5" thickBot="1">
      <c r="A66" s="98"/>
      <c r="B66" s="86"/>
      <c r="C66" s="87" t="s">
        <v>17</v>
      </c>
      <c r="D66" s="88"/>
      <c r="E66" s="88"/>
      <c r="F66" s="88"/>
      <c r="G66" s="88"/>
      <c r="H66" s="88"/>
      <c r="I66" s="88"/>
      <c r="J66" s="88"/>
      <c r="K66" s="89"/>
      <c r="L66" s="47">
        <f>SUM(C64:C66,E64:E66,G64:G66,I64:I66,K64:K66)</f>
        <v>100</v>
      </c>
      <c r="M66" s="48" t="s">
        <v>18</v>
      </c>
      <c r="N66" s="49">
        <f>L65/L66</f>
        <v>2</v>
      </c>
      <c r="O66" s="50" t="s">
        <v>19</v>
      </c>
      <c r="R66" s="98"/>
      <c r="S66" s="86"/>
      <c r="T66" s="87" t="s">
        <v>17</v>
      </c>
      <c r="U66" s="88">
        <v>9</v>
      </c>
      <c r="V66" s="88">
        <v>15</v>
      </c>
      <c r="W66" s="88"/>
      <c r="X66" s="88"/>
      <c r="Y66" s="88">
        <v>15</v>
      </c>
      <c r="Z66" s="88">
        <v>11</v>
      </c>
      <c r="AA66" s="88"/>
      <c r="AB66" s="89"/>
      <c r="AC66" s="47">
        <f>SUM(T64:T66,V64:V66,X64:X66,Z64:Z66,AB64:AB66)</f>
        <v>194</v>
      </c>
      <c r="AD66" s="48" t="s">
        <v>18</v>
      </c>
      <c r="AE66" s="49">
        <f>AC65/AC66</f>
        <v>1.1185567010309279</v>
      </c>
    </row>
    <row r="67" spans="1:32" ht="15.75">
      <c r="A67" s="96" t="s">
        <v>41</v>
      </c>
      <c r="B67" s="52">
        <f>E63</f>
        <v>0</v>
      </c>
      <c r="C67" s="21">
        <f>D63</f>
        <v>2</v>
      </c>
      <c r="D67" s="53"/>
      <c r="E67" s="19" t="s">
        <v>9</v>
      </c>
      <c r="F67" s="20">
        <v>1</v>
      </c>
      <c r="G67" s="21">
        <v>2</v>
      </c>
      <c r="H67" s="20">
        <v>0</v>
      </c>
      <c r="I67" s="21">
        <v>2</v>
      </c>
      <c r="J67" s="20">
        <v>2</v>
      </c>
      <c r="K67" s="22">
        <v>0</v>
      </c>
      <c r="L67" s="23">
        <f>SUM(B67,D67,F67,H67,J67)</f>
        <v>3</v>
      </c>
      <c r="M67" s="24" t="s">
        <v>10</v>
      </c>
      <c r="N67" s="54">
        <v>4</v>
      </c>
      <c r="O67" s="26"/>
      <c r="R67" s="96" t="s">
        <v>33</v>
      </c>
      <c r="S67" s="52">
        <f>V63</f>
        <v>2</v>
      </c>
      <c r="T67" s="21">
        <f>U63</f>
        <v>1</v>
      </c>
      <c r="U67" s="53"/>
      <c r="V67" s="19" t="s">
        <v>9</v>
      </c>
      <c r="W67" s="20">
        <v>2</v>
      </c>
      <c r="X67" s="21">
        <v>1</v>
      </c>
      <c r="Y67" s="20">
        <v>2</v>
      </c>
      <c r="Z67" s="21">
        <v>1</v>
      </c>
      <c r="AA67" s="20">
        <v>2</v>
      </c>
      <c r="AB67" s="22">
        <v>0</v>
      </c>
      <c r="AC67" s="23">
        <f>SUM(S67,U67,W67,Y67,AA67)</f>
        <v>8</v>
      </c>
      <c r="AD67" s="24" t="s">
        <v>10</v>
      </c>
      <c r="AE67" s="30">
        <f>SUM(IF(SUM(S67:T67)=3,S67,IF(SUM(S67:T67)=2,S67*1.5)),(IF(SUM(U67:V67)=3,U67,IF(SUM(U67:V67)=2,U67*1.5))),IF(SUM(W67:X67)=3,W67,IF(SUM(W67:X67)=2,W67*1.5)),IF(SUM(Y67:Z67)=3,Y67,IF(SUM(Y67:Z67)=2,Y67*1.5)),(IF(SUM(AA67:AB67)=3,AA67,IF(SUM(AA67:AB67)=2,AA67*1.5))))</f>
        <v>9</v>
      </c>
      <c r="AF67" s="95" t="s">
        <v>22</v>
      </c>
    </row>
    <row r="68" spans="1:31" ht="15.75">
      <c r="A68" s="97"/>
      <c r="B68" s="57">
        <f>E64</f>
        <v>14</v>
      </c>
      <c r="C68" s="33">
        <f>D64</f>
        <v>25</v>
      </c>
      <c r="D68" s="58"/>
      <c r="E68" s="32" t="s">
        <v>12</v>
      </c>
      <c r="F68" s="33">
        <v>25</v>
      </c>
      <c r="G68" s="33">
        <v>23</v>
      </c>
      <c r="H68" s="33">
        <v>16</v>
      </c>
      <c r="I68" s="33">
        <v>25</v>
      </c>
      <c r="J68" s="33">
        <v>25</v>
      </c>
      <c r="K68" s="34">
        <v>17</v>
      </c>
      <c r="L68" s="35">
        <f>SUM(C67,E67,G67,I67,K67)</f>
        <v>6</v>
      </c>
      <c r="M68" s="36" t="s">
        <v>13</v>
      </c>
      <c r="N68" s="59"/>
      <c r="O68" s="38"/>
      <c r="R68" s="97"/>
      <c r="S68" s="57">
        <f>V64</f>
        <v>23</v>
      </c>
      <c r="T68" s="33">
        <f>U64</f>
        <v>25</v>
      </c>
      <c r="U68" s="58"/>
      <c r="V68" s="32" t="s">
        <v>12</v>
      </c>
      <c r="W68" s="33">
        <v>25</v>
      </c>
      <c r="X68" s="33">
        <v>17</v>
      </c>
      <c r="Y68" s="33">
        <v>25</v>
      </c>
      <c r="Z68" s="33">
        <v>9</v>
      </c>
      <c r="AA68" s="33">
        <v>25</v>
      </c>
      <c r="AB68" s="34">
        <v>18</v>
      </c>
      <c r="AC68" s="35">
        <f>SUM(T67,V67,X67,Z67,AB67)</f>
        <v>3</v>
      </c>
      <c r="AD68" s="36" t="s">
        <v>13</v>
      </c>
      <c r="AE68" s="59"/>
    </row>
    <row r="69" spans="1:31" ht="15.75">
      <c r="A69" s="97"/>
      <c r="B69" s="57">
        <f>E65</f>
        <v>6</v>
      </c>
      <c r="C69" s="33">
        <f>D65</f>
        <v>25</v>
      </c>
      <c r="D69" s="58"/>
      <c r="E69" s="32" t="s">
        <v>14</v>
      </c>
      <c r="F69" s="33">
        <v>22</v>
      </c>
      <c r="G69" s="33">
        <v>25</v>
      </c>
      <c r="H69" s="33">
        <v>23</v>
      </c>
      <c r="I69" s="33">
        <v>25</v>
      </c>
      <c r="J69" s="33">
        <v>25</v>
      </c>
      <c r="K69" s="34">
        <v>10</v>
      </c>
      <c r="L69" s="41">
        <f>SUM(B68:B70,D68:D70,F68:F70,H68:H70,J68:J70)</f>
        <v>165</v>
      </c>
      <c r="M69" s="36" t="s">
        <v>15</v>
      </c>
      <c r="N69" s="42">
        <f>L67/L68</f>
        <v>0.5</v>
      </c>
      <c r="O69" s="38" t="s">
        <v>16</v>
      </c>
      <c r="R69" s="97"/>
      <c r="S69" s="57">
        <f>V65</f>
        <v>25</v>
      </c>
      <c r="T69" s="33">
        <f>U65</f>
        <v>24</v>
      </c>
      <c r="U69" s="58"/>
      <c r="V69" s="32" t="s">
        <v>14</v>
      </c>
      <c r="W69" s="33">
        <v>20</v>
      </c>
      <c r="X69" s="33">
        <v>25</v>
      </c>
      <c r="Y69" s="33">
        <v>24</v>
      </c>
      <c r="Z69" s="33">
        <v>25</v>
      </c>
      <c r="AA69" s="33">
        <v>25</v>
      </c>
      <c r="AB69" s="34">
        <v>15</v>
      </c>
      <c r="AC69" s="41">
        <f>SUM(S68:S70,U68:U70,W68:W70,Y68:Y70,AA68:AA70)</f>
        <v>237</v>
      </c>
      <c r="AD69" s="36" t="s">
        <v>15</v>
      </c>
      <c r="AE69" s="42">
        <f>AC67/AC68</f>
        <v>2.6666666666666665</v>
      </c>
    </row>
    <row r="70" spans="1:31" ht="16.5" thickBot="1">
      <c r="A70" s="98"/>
      <c r="B70" s="90">
        <f>E66</f>
        <v>0</v>
      </c>
      <c r="C70" s="88">
        <f>D66</f>
        <v>0</v>
      </c>
      <c r="D70" s="75"/>
      <c r="E70" s="87" t="s">
        <v>17</v>
      </c>
      <c r="F70" s="88">
        <v>9</v>
      </c>
      <c r="G70" s="88">
        <v>15</v>
      </c>
      <c r="H70" s="88"/>
      <c r="I70" s="88"/>
      <c r="J70" s="88"/>
      <c r="K70" s="89"/>
      <c r="L70" s="47">
        <f>SUM(C68:C70,E68:E70,G68:G70,I68:I70,K68:K70)</f>
        <v>190</v>
      </c>
      <c r="M70" s="48" t="s">
        <v>18</v>
      </c>
      <c r="N70" s="49">
        <f>L69/L70</f>
        <v>0.868421052631579</v>
      </c>
      <c r="O70" s="50" t="s">
        <v>19</v>
      </c>
      <c r="R70" s="98"/>
      <c r="S70" s="90">
        <f>V66</f>
        <v>15</v>
      </c>
      <c r="T70" s="88">
        <f>U66</f>
        <v>9</v>
      </c>
      <c r="U70" s="75"/>
      <c r="V70" s="87" t="s">
        <v>17</v>
      </c>
      <c r="W70" s="88">
        <v>15</v>
      </c>
      <c r="X70" s="88">
        <v>7</v>
      </c>
      <c r="Y70" s="88">
        <v>15</v>
      </c>
      <c r="Z70" s="88">
        <v>14</v>
      </c>
      <c r="AA70" s="88"/>
      <c r="AB70" s="89"/>
      <c r="AC70" s="47">
        <f>SUM(T68:T70,V68:V70,X68:X70,Z68:Z70,AB68:AB70)</f>
        <v>188</v>
      </c>
      <c r="AD70" s="48" t="s">
        <v>18</v>
      </c>
      <c r="AE70" s="49">
        <f>AC69/AC70</f>
        <v>1.2606382978723405</v>
      </c>
    </row>
    <row r="71" spans="1:32" ht="15.75">
      <c r="A71" s="96" t="s">
        <v>42</v>
      </c>
      <c r="B71" s="52">
        <f>G63</f>
        <v>0</v>
      </c>
      <c r="C71" s="21">
        <f>F63</f>
        <v>2</v>
      </c>
      <c r="D71" s="20">
        <f>G67</f>
        <v>2</v>
      </c>
      <c r="E71" s="21">
        <f>F67</f>
        <v>1</v>
      </c>
      <c r="F71" s="53"/>
      <c r="G71" s="19" t="s">
        <v>9</v>
      </c>
      <c r="H71" s="20">
        <v>2</v>
      </c>
      <c r="I71" s="21">
        <v>0</v>
      </c>
      <c r="J71" s="20">
        <v>2</v>
      </c>
      <c r="K71" s="22">
        <v>0</v>
      </c>
      <c r="L71" s="23">
        <f>SUM(B71,D71,F71,H71,J71)</f>
        <v>6</v>
      </c>
      <c r="M71" s="24" t="s">
        <v>10</v>
      </c>
      <c r="N71" s="54">
        <v>8</v>
      </c>
      <c r="O71" s="26"/>
      <c r="R71" s="96" t="s">
        <v>43</v>
      </c>
      <c r="S71" s="52">
        <f>X63</f>
        <v>0</v>
      </c>
      <c r="T71" s="21">
        <f>W63</f>
        <v>2</v>
      </c>
      <c r="U71" s="20">
        <f>X67</f>
        <v>1</v>
      </c>
      <c r="V71" s="21">
        <f>W67</f>
        <v>2</v>
      </c>
      <c r="W71" s="53"/>
      <c r="X71" s="19" t="s">
        <v>9</v>
      </c>
      <c r="Y71" s="20">
        <v>2</v>
      </c>
      <c r="Z71" s="21">
        <v>0</v>
      </c>
      <c r="AA71" s="20">
        <v>2</v>
      </c>
      <c r="AB71" s="22">
        <v>0</v>
      </c>
      <c r="AC71" s="23">
        <f>SUM(S71,U71,W71,Y71,AA71)</f>
        <v>5</v>
      </c>
      <c r="AD71" s="24" t="s">
        <v>10</v>
      </c>
      <c r="AE71" s="30">
        <f>SUM(IF(SUM(S71:T71)=3,S71,IF(SUM(S71:T71)=2,S71*1.5)),(IF(SUM(U71:V71)=3,U71,IF(SUM(U71:V71)=2,U71*1.5))),IF(SUM(W71:X71)=3,W71,IF(SUM(W71:X71)=2,W71*1.5)),IF(SUM(Y71:Z71)=3,Y71,IF(SUM(Y71:Z71)=2,Y71*1.5)),(IF(SUM(AA71:AB71)=3,AA71,IF(SUM(AA71:AB71)=2,AA71*1.5))))</f>
        <v>7</v>
      </c>
      <c r="AF71" s="95" t="s">
        <v>24</v>
      </c>
    </row>
    <row r="72" spans="1:31" ht="15.75">
      <c r="A72" s="97"/>
      <c r="B72" s="57">
        <f>G64</f>
        <v>12</v>
      </c>
      <c r="C72" s="33">
        <f>F64</f>
        <v>25</v>
      </c>
      <c r="D72" s="33">
        <f>G68</f>
        <v>23</v>
      </c>
      <c r="E72" s="33">
        <f>F68</f>
        <v>25</v>
      </c>
      <c r="F72" s="58"/>
      <c r="G72" s="32" t="s">
        <v>12</v>
      </c>
      <c r="H72" s="33">
        <v>25</v>
      </c>
      <c r="I72" s="33">
        <v>23</v>
      </c>
      <c r="J72" s="33">
        <v>25</v>
      </c>
      <c r="K72" s="34">
        <v>1</v>
      </c>
      <c r="L72" s="35">
        <f>SUM(C71,E71,G71,I71,K71)</f>
        <v>3</v>
      </c>
      <c r="M72" s="36" t="s">
        <v>13</v>
      </c>
      <c r="N72" s="59"/>
      <c r="O72" s="38"/>
      <c r="R72" s="97"/>
      <c r="S72" s="57">
        <f>X64</f>
        <v>20</v>
      </c>
      <c r="T72" s="33">
        <f>W64</f>
        <v>25</v>
      </c>
      <c r="U72" s="33">
        <f>X68</f>
        <v>17</v>
      </c>
      <c r="V72" s="33">
        <f>W68</f>
        <v>25</v>
      </c>
      <c r="W72" s="58"/>
      <c r="X72" s="32" t="s">
        <v>12</v>
      </c>
      <c r="Y72" s="33">
        <v>25</v>
      </c>
      <c r="Z72" s="33">
        <v>14</v>
      </c>
      <c r="AA72" s="33">
        <v>25</v>
      </c>
      <c r="AB72" s="34">
        <v>10</v>
      </c>
      <c r="AC72" s="35">
        <f>SUM(T71,V71,X71,Z71,AB71)</f>
        <v>4</v>
      </c>
      <c r="AD72" s="36" t="s">
        <v>13</v>
      </c>
      <c r="AE72" s="59"/>
    </row>
    <row r="73" spans="1:31" ht="15.75">
      <c r="A73" s="97"/>
      <c r="B73" s="57">
        <f>G65</f>
        <v>21</v>
      </c>
      <c r="C73" s="33">
        <f>F65</f>
        <v>25</v>
      </c>
      <c r="D73" s="33">
        <f>G69</f>
        <v>25</v>
      </c>
      <c r="E73" s="33">
        <f>F69</f>
        <v>22</v>
      </c>
      <c r="F73" s="58"/>
      <c r="G73" s="32" t="s">
        <v>14</v>
      </c>
      <c r="H73" s="33">
        <v>25</v>
      </c>
      <c r="I73" s="33">
        <v>24</v>
      </c>
      <c r="J73" s="33">
        <v>25</v>
      </c>
      <c r="K73" s="34">
        <v>5</v>
      </c>
      <c r="L73" s="41">
        <f>SUM(B72:B74,D72:D74,F72:F74,H72:H74,J72:J74)</f>
        <v>196</v>
      </c>
      <c r="M73" s="36" t="s">
        <v>15</v>
      </c>
      <c r="N73" s="42">
        <f>L71/L72</f>
        <v>2</v>
      </c>
      <c r="O73" s="38" t="s">
        <v>16</v>
      </c>
      <c r="R73" s="97"/>
      <c r="S73" s="57">
        <f>X65</f>
        <v>24</v>
      </c>
      <c r="T73" s="33">
        <f>W65</f>
        <v>25</v>
      </c>
      <c r="U73" s="33">
        <f>X69</f>
        <v>25</v>
      </c>
      <c r="V73" s="33">
        <f>W69</f>
        <v>20</v>
      </c>
      <c r="W73" s="58"/>
      <c r="X73" s="32" t="s">
        <v>14</v>
      </c>
      <c r="Y73" s="33">
        <v>25</v>
      </c>
      <c r="Z73" s="33">
        <v>15</v>
      </c>
      <c r="AA73" s="33">
        <v>25</v>
      </c>
      <c r="AB73" s="34">
        <v>8</v>
      </c>
      <c r="AC73" s="41">
        <f>SUM(S72:S74,U72:U74,W72:W74,Y72:Y74,AA72:AA74)</f>
        <v>193</v>
      </c>
      <c r="AD73" s="36" t="s">
        <v>15</v>
      </c>
      <c r="AE73" s="42">
        <f>AC71/AC72</f>
        <v>1.25</v>
      </c>
    </row>
    <row r="74" spans="1:31" ht="16.5" thickBot="1">
      <c r="A74" s="98"/>
      <c r="B74" s="90">
        <f>G66</f>
        <v>0</v>
      </c>
      <c r="C74" s="88">
        <f>F66</f>
        <v>0</v>
      </c>
      <c r="D74" s="88">
        <f>G70</f>
        <v>15</v>
      </c>
      <c r="E74" s="88">
        <f>F70</f>
        <v>9</v>
      </c>
      <c r="F74" s="75"/>
      <c r="G74" s="87" t="s">
        <v>17</v>
      </c>
      <c r="H74" s="88"/>
      <c r="I74" s="88"/>
      <c r="J74" s="88"/>
      <c r="K74" s="89"/>
      <c r="L74" s="47">
        <f>SUM(C72:C74,E72:E74,G72:G74,I72:I74,K72:K74)</f>
        <v>159</v>
      </c>
      <c r="M74" s="64" t="s">
        <v>18</v>
      </c>
      <c r="N74" s="65">
        <f>L73/L74</f>
        <v>1.2327044025157232</v>
      </c>
      <c r="O74" s="66" t="s">
        <v>19</v>
      </c>
      <c r="R74" s="98"/>
      <c r="S74" s="90">
        <f>X66</f>
        <v>0</v>
      </c>
      <c r="T74" s="88">
        <f>W66</f>
        <v>0</v>
      </c>
      <c r="U74" s="88">
        <f>X70</f>
        <v>7</v>
      </c>
      <c r="V74" s="88">
        <f>W70</f>
        <v>15</v>
      </c>
      <c r="W74" s="75"/>
      <c r="X74" s="87" t="s">
        <v>17</v>
      </c>
      <c r="Y74" s="88"/>
      <c r="Z74" s="88"/>
      <c r="AA74" s="88"/>
      <c r="AB74" s="89"/>
      <c r="AC74" s="47">
        <f>SUM(T72:T74,V72:V74,X72:X74,Z72:Z74,AB72:AB74)</f>
        <v>157</v>
      </c>
      <c r="AD74" s="64" t="s">
        <v>18</v>
      </c>
      <c r="AE74" s="65">
        <f>AC73/AC74</f>
        <v>1.2292993630573248</v>
      </c>
    </row>
    <row r="75" spans="1:32" ht="15.75">
      <c r="A75" s="96" t="s">
        <v>25</v>
      </c>
      <c r="B75" s="52">
        <f>I63</f>
        <v>0</v>
      </c>
      <c r="C75" s="21">
        <f>H63</f>
        <v>2</v>
      </c>
      <c r="D75" s="20">
        <f>I67</f>
        <v>2</v>
      </c>
      <c r="E75" s="21">
        <f>H67</f>
        <v>0</v>
      </c>
      <c r="F75" s="20">
        <f>I71</f>
        <v>0</v>
      </c>
      <c r="G75" s="21">
        <f>H71</f>
        <v>2</v>
      </c>
      <c r="H75" s="53"/>
      <c r="I75" s="19" t="s">
        <v>9</v>
      </c>
      <c r="J75" s="91">
        <v>2</v>
      </c>
      <c r="K75" s="26">
        <v>0</v>
      </c>
      <c r="L75" s="23">
        <f>SUM(B75,D75,F75,H75,J75)</f>
        <v>4</v>
      </c>
      <c r="M75" s="24" t="s">
        <v>10</v>
      </c>
      <c r="N75" s="54">
        <v>6</v>
      </c>
      <c r="O75" s="26"/>
      <c r="R75" s="96" t="s">
        <v>44</v>
      </c>
      <c r="S75" s="52">
        <f>Z63</f>
        <v>1</v>
      </c>
      <c r="T75" s="21">
        <f>Y63</f>
        <v>2</v>
      </c>
      <c r="U75" s="20">
        <f>Z67</f>
        <v>1</v>
      </c>
      <c r="V75" s="21">
        <f>Y67</f>
        <v>2</v>
      </c>
      <c r="W75" s="20">
        <f>Z71</f>
        <v>0</v>
      </c>
      <c r="X75" s="21">
        <f>Y71</f>
        <v>2</v>
      </c>
      <c r="Y75" s="53"/>
      <c r="Z75" s="19" t="s">
        <v>9</v>
      </c>
      <c r="AA75" s="91">
        <v>2</v>
      </c>
      <c r="AB75" s="26">
        <v>1</v>
      </c>
      <c r="AC75" s="23">
        <f>SUM(S75,U75,W75,Y75,AA75)</f>
        <v>4</v>
      </c>
      <c r="AD75" s="24" t="s">
        <v>10</v>
      </c>
      <c r="AE75" s="30">
        <f>SUM(IF(SUM(S75:T75)=3,S75,IF(SUM(S75:T75)=2,S75*1.5)),(IF(SUM(U75:V75)=3,U75,IF(SUM(U75:V75)=2,U75*1.5))),IF(SUM(W75:X75)=3,W75,IF(SUM(W75:X75)=2,W75*1.5)),IF(SUM(Y75:Z75)=3,Y75,IF(SUM(Y75:Z75)=2,Y75*1.5)),(IF(SUM(AA75:AB75)=3,AA75,IF(SUM(AA75:AB75)=2,AA75*1.5))))</f>
        <v>4</v>
      </c>
      <c r="AF75" s="95" t="s">
        <v>27</v>
      </c>
    </row>
    <row r="76" spans="1:31" ht="15.75">
      <c r="A76" s="97"/>
      <c r="B76" s="70">
        <f>I64</f>
        <v>12</v>
      </c>
      <c r="C76" s="71">
        <f>H64</f>
        <v>25</v>
      </c>
      <c r="D76" s="71">
        <f>I68</f>
        <v>25</v>
      </c>
      <c r="E76" s="71">
        <f>H68</f>
        <v>16</v>
      </c>
      <c r="F76" s="71">
        <f>I72</f>
        <v>23</v>
      </c>
      <c r="G76" s="71">
        <f>H72</f>
        <v>25</v>
      </c>
      <c r="H76" s="58"/>
      <c r="I76" s="32" t="s">
        <v>12</v>
      </c>
      <c r="J76" s="71">
        <v>25</v>
      </c>
      <c r="K76" s="92">
        <v>8</v>
      </c>
      <c r="L76" s="35">
        <f>SUM(C75,E75,G75,I75,K75)</f>
        <v>4</v>
      </c>
      <c r="M76" s="36" t="s">
        <v>13</v>
      </c>
      <c r="N76" s="59"/>
      <c r="O76" s="38"/>
      <c r="R76" s="97"/>
      <c r="S76" s="70">
        <f>Z64</f>
        <v>18</v>
      </c>
      <c r="T76" s="71">
        <f>Y64</f>
        <v>25</v>
      </c>
      <c r="U76" s="71">
        <f>Z68</f>
        <v>9</v>
      </c>
      <c r="V76" s="71">
        <f>Y68</f>
        <v>25</v>
      </c>
      <c r="W76" s="71">
        <f>Z72</f>
        <v>14</v>
      </c>
      <c r="X76" s="71">
        <f>Y72</f>
        <v>25</v>
      </c>
      <c r="Y76" s="58"/>
      <c r="Z76" s="32" t="s">
        <v>12</v>
      </c>
      <c r="AA76" s="71">
        <v>21</v>
      </c>
      <c r="AB76" s="92">
        <v>25</v>
      </c>
      <c r="AC76" s="35">
        <f>SUM(T75,V75,X75,Z75,AB75)</f>
        <v>7</v>
      </c>
      <c r="AD76" s="36" t="s">
        <v>13</v>
      </c>
      <c r="AE76" s="59"/>
    </row>
    <row r="77" spans="1:31" ht="15.75">
      <c r="A77" s="97"/>
      <c r="B77" s="70">
        <f>I65</f>
        <v>12</v>
      </c>
      <c r="C77" s="71">
        <f>H65</f>
        <v>25</v>
      </c>
      <c r="D77" s="71">
        <f>I69</f>
        <v>25</v>
      </c>
      <c r="E77" s="71">
        <f>H69</f>
        <v>23</v>
      </c>
      <c r="F77" s="71">
        <f>I73</f>
        <v>24</v>
      </c>
      <c r="G77" s="71">
        <f>H73</f>
        <v>25</v>
      </c>
      <c r="H77" s="58"/>
      <c r="I77" s="32" t="s">
        <v>14</v>
      </c>
      <c r="J77" s="71">
        <v>25</v>
      </c>
      <c r="K77" s="92">
        <v>11</v>
      </c>
      <c r="L77" s="41">
        <f>SUM(B76:B78,D76:D78,F76:F78,H76:H78,J76:J78)</f>
        <v>171</v>
      </c>
      <c r="M77" s="36" t="s">
        <v>15</v>
      </c>
      <c r="N77" s="42">
        <f>L75/L76</f>
        <v>1</v>
      </c>
      <c r="O77" s="38" t="s">
        <v>16</v>
      </c>
      <c r="R77" s="97"/>
      <c r="S77" s="70">
        <f>Z65</f>
        <v>25</v>
      </c>
      <c r="T77" s="71">
        <f>Y65</f>
        <v>19</v>
      </c>
      <c r="U77" s="71">
        <f>Z69</f>
        <v>25</v>
      </c>
      <c r="V77" s="71">
        <f>Y69</f>
        <v>24</v>
      </c>
      <c r="W77" s="71">
        <f>Z73</f>
        <v>15</v>
      </c>
      <c r="X77" s="71">
        <f>Y73</f>
        <v>25</v>
      </c>
      <c r="Y77" s="58"/>
      <c r="Z77" s="32" t="s">
        <v>14</v>
      </c>
      <c r="AA77" s="71">
        <v>25</v>
      </c>
      <c r="AB77" s="92">
        <v>23</v>
      </c>
      <c r="AC77" s="41">
        <f>SUM(S76:S78,U76:U78,W76:W78,Y76:Y78,AA76:AA78)</f>
        <v>192</v>
      </c>
      <c r="AD77" s="36" t="s">
        <v>15</v>
      </c>
      <c r="AE77" s="42">
        <f>AC75/AC76</f>
        <v>0.5714285714285714</v>
      </c>
    </row>
    <row r="78" spans="1:31" ht="16.5" thickBot="1">
      <c r="A78" s="98"/>
      <c r="B78" s="73">
        <f>I66</f>
        <v>0</v>
      </c>
      <c r="C78" s="74">
        <f>H66</f>
        <v>0</v>
      </c>
      <c r="D78" s="74">
        <f>I70</f>
        <v>0</v>
      </c>
      <c r="E78" s="74">
        <f>H70</f>
        <v>0</v>
      </c>
      <c r="F78" s="74">
        <f>I74</f>
        <v>0</v>
      </c>
      <c r="G78" s="74">
        <f>H74</f>
        <v>0</v>
      </c>
      <c r="H78" s="75"/>
      <c r="I78" s="87" t="s">
        <v>17</v>
      </c>
      <c r="J78" s="74"/>
      <c r="K78" s="93"/>
      <c r="L78" s="47">
        <f>SUM(C76:C78,E76:E78,G76:G78,I76:I78,K76:K78)</f>
        <v>158</v>
      </c>
      <c r="M78" s="64" t="s">
        <v>18</v>
      </c>
      <c r="N78" s="65">
        <f>L77/L78</f>
        <v>1.0822784810126582</v>
      </c>
      <c r="O78" s="66" t="s">
        <v>19</v>
      </c>
      <c r="R78" s="98"/>
      <c r="S78" s="73">
        <f>Z66</f>
        <v>11</v>
      </c>
      <c r="T78" s="74">
        <f>Y66</f>
        <v>15</v>
      </c>
      <c r="U78" s="74">
        <f>Z70</f>
        <v>14</v>
      </c>
      <c r="V78" s="74">
        <f>Y70</f>
        <v>15</v>
      </c>
      <c r="W78" s="74">
        <f>Z74</f>
        <v>0</v>
      </c>
      <c r="X78" s="74">
        <f>Y74</f>
        <v>0</v>
      </c>
      <c r="Y78" s="75"/>
      <c r="Z78" s="87" t="s">
        <v>17</v>
      </c>
      <c r="AA78" s="74">
        <v>15</v>
      </c>
      <c r="AB78" s="93">
        <v>12</v>
      </c>
      <c r="AC78" s="47">
        <f>SUM(T76:T78,V76:V78,X76:X78,Z76:Z78,AB76:AB78)</f>
        <v>233</v>
      </c>
      <c r="AD78" s="64" t="s">
        <v>18</v>
      </c>
      <c r="AE78" s="65">
        <f>AC77/AC78</f>
        <v>0.8240343347639485</v>
      </c>
    </row>
    <row r="79" spans="1:32" ht="15.75">
      <c r="A79" s="96" t="s">
        <v>45</v>
      </c>
      <c r="B79" s="94">
        <f>K63</f>
        <v>0</v>
      </c>
      <c r="C79" s="25">
        <f>J63</f>
        <v>2</v>
      </c>
      <c r="D79" s="91">
        <f>K67</f>
        <v>0</v>
      </c>
      <c r="E79" s="25">
        <f>J67</f>
        <v>2</v>
      </c>
      <c r="F79" s="91">
        <f>K71</f>
        <v>0</v>
      </c>
      <c r="G79" s="25">
        <f>J71</f>
        <v>2</v>
      </c>
      <c r="H79" s="91">
        <f>K75</f>
        <v>0</v>
      </c>
      <c r="I79" s="25">
        <f>J75</f>
        <v>2</v>
      </c>
      <c r="J79" s="53"/>
      <c r="K79" s="68" t="s">
        <v>9</v>
      </c>
      <c r="L79" s="23">
        <f>SUM(B79,D79,F79,H79,J79)</f>
        <v>0</v>
      </c>
      <c r="M79" s="24" t="s">
        <v>10</v>
      </c>
      <c r="N79" s="54">
        <v>0</v>
      </c>
      <c r="O79" s="26"/>
      <c r="R79" s="96" t="s">
        <v>25</v>
      </c>
      <c r="S79" s="94">
        <f>AB63</f>
        <v>0</v>
      </c>
      <c r="T79" s="25">
        <f>AA63</f>
        <v>2</v>
      </c>
      <c r="U79" s="91">
        <f>AB67</f>
        <v>0</v>
      </c>
      <c r="V79" s="25">
        <f>AA67</f>
        <v>2</v>
      </c>
      <c r="W79" s="91">
        <f>AB71</f>
        <v>0</v>
      </c>
      <c r="X79" s="25">
        <f>AA71</f>
        <v>2</v>
      </c>
      <c r="Y79" s="91">
        <f>AB75</f>
        <v>1</v>
      </c>
      <c r="Z79" s="25">
        <f>AA75</f>
        <v>2</v>
      </c>
      <c r="AA79" s="53"/>
      <c r="AB79" s="68" t="s">
        <v>9</v>
      </c>
      <c r="AC79" s="23">
        <f>SUM(S79,U79,W79,Y79,AA79)</f>
        <v>1</v>
      </c>
      <c r="AD79" s="24" t="s">
        <v>10</v>
      </c>
      <c r="AE79" s="30">
        <f>SUM(IF(SUM(S79:T79)=3,S79,IF(SUM(S79:T79)=2,S79*1.5)),(IF(SUM(U79:V79)=3,U79,IF(SUM(U79:V79)=2,U79*1.5))),IF(SUM(W79:X79)=3,W79,IF(SUM(W79:X79)=2,W79*1.5)),IF(SUM(Y79:Z79)=3,Y79,IF(SUM(Y79:Z79)=2,Y79*1.5)),(IF(SUM(AA79:AB79)=3,AA79,IF(SUM(AA79:AB79)=2,AA79*1.5))))</f>
        <v>1</v>
      </c>
      <c r="AF79" s="95" t="s">
        <v>31</v>
      </c>
    </row>
    <row r="80" spans="1:31" ht="15.75">
      <c r="A80" s="97"/>
      <c r="B80" s="70">
        <f>K64</f>
        <v>9</v>
      </c>
      <c r="C80" s="71">
        <f>J64</f>
        <v>25</v>
      </c>
      <c r="D80" s="71">
        <f>K68</f>
        <v>17</v>
      </c>
      <c r="E80" s="71">
        <f>J68</f>
        <v>25</v>
      </c>
      <c r="F80" s="71">
        <f>K72</f>
        <v>1</v>
      </c>
      <c r="G80" s="71">
        <f>J72</f>
        <v>25</v>
      </c>
      <c r="H80" s="71">
        <f>K76</f>
        <v>8</v>
      </c>
      <c r="I80" s="71">
        <f>J76</f>
        <v>25</v>
      </c>
      <c r="J80" s="58"/>
      <c r="K80" s="72" t="s">
        <v>46</v>
      </c>
      <c r="L80" s="35">
        <f>SUM(C79,E79,G79,I79,K79)</f>
        <v>8</v>
      </c>
      <c r="M80" s="36" t="s">
        <v>13</v>
      </c>
      <c r="N80" s="59"/>
      <c r="O80" s="38"/>
      <c r="R80" s="97"/>
      <c r="S80" s="70">
        <f>AB64</f>
        <v>24</v>
      </c>
      <c r="T80" s="71">
        <f>AA64</f>
        <v>25</v>
      </c>
      <c r="U80" s="71">
        <f>AB68</f>
        <v>18</v>
      </c>
      <c r="V80" s="71">
        <f>AA68</f>
        <v>25</v>
      </c>
      <c r="W80" s="71">
        <f>AB72</f>
        <v>10</v>
      </c>
      <c r="X80" s="71">
        <f>AA72</f>
        <v>25</v>
      </c>
      <c r="Y80" s="71">
        <f>AB76</f>
        <v>25</v>
      </c>
      <c r="Z80" s="71">
        <f>AA76</f>
        <v>21</v>
      </c>
      <c r="AA80" s="58"/>
      <c r="AB80" s="72" t="s">
        <v>46</v>
      </c>
      <c r="AC80" s="35">
        <f>SUM(T79,V79,X79,Z79,AB79)</f>
        <v>8</v>
      </c>
      <c r="AD80" s="36" t="s">
        <v>13</v>
      </c>
      <c r="AE80" s="59"/>
    </row>
    <row r="81" spans="1:31" ht="15.75">
      <c r="A81" s="97"/>
      <c r="B81" s="70">
        <f>K65</f>
        <v>14</v>
      </c>
      <c r="C81" s="71">
        <f>J65</f>
        <v>25</v>
      </c>
      <c r="D81" s="71">
        <f>K69</f>
        <v>10</v>
      </c>
      <c r="E81" s="71">
        <f>J69</f>
        <v>25</v>
      </c>
      <c r="F81" s="71">
        <f>K73</f>
        <v>5</v>
      </c>
      <c r="G81" s="71">
        <f>J73</f>
        <v>25</v>
      </c>
      <c r="H81" s="71">
        <f>K77</f>
        <v>11</v>
      </c>
      <c r="I81" s="71">
        <f>J77</f>
        <v>25</v>
      </c>
      <c r="J81" s="58"/>
      <c r="K81" s="72" t="s">
        <v>47</v>
      </c>
      <c r="L81" s="41">
        <f>SUM(B80:B82,D80:D82,F80:F82,H80:H82,J80:J82)</f>
        <v>75</v>
      </c>
      <c r="M81" s="36" t="s">
        <v>15</v>
      </c>
      <c r="N81" s="42">
        <f>L79/L80</f>
        <v>0</v>
      </c>
      <c r="O81" s="38" t="s">
        <v>16</v>
      </c>
      <c r="R81" s="97"/>
      <c r="S81" s="70">
        <f>AB65</f>
        <v>9</v>
      </c>
      <c r="T81" s="71">
        <f>AA65</f>
        <v>25</v>
      </c>
      <c r="U81" s="71">
        <f>AB69</f>
        <v>15</v>
      </c>
      <c r="V81" s="71">
        <f>AA69</f>
        <v>25</v>
      </c>
      <c r="W81" s="71">
        <f>AB73</f>
        <v>8</v>
      </c>
      <c r="X81" s="71">
        <f>AA73</f>
        <v>25</v>
      </c>
      <c r="Y81" s="71">
        <f>AB77</f>
        <v>23</v>
      </c>
      <c r="Z81" s="71">
        <f>AA77</f>
        <v>25</v>
      </c>
      <c r="AA81" s="58"/>
      <c r="AB81" s="72" t="s">
        <v>47</v>
      </c>
      <c r="AC81" s="41">
        <f>SUM(S80:S82,U80:U82,W80:W82,Y80:Y82,AA80:AA82)</f>
        <v>144</v>
      </c>
      <c r="AD81" s="36" t="s">
        <v>15</v>
      </c>
      <c r="AE81" s="42">
        <f>AC79/AC80</f>
        <v>0.125</v>
      </c>
    </row>
    <row r="82" spans="1:31" ht="16.5" thickBot="1">
      <c r="A82" s="98"/>
      <c r="B82" s="73">
        <f>K66</f>
        <v>0</v>
      </c>
      <c r="C82" s="74">
        <f>J66</f>
        <v>0</v>
      </c>
      <c r="D82" s="74">
        <f>K70</f>
        <v>0</v>
      </c>
      <c r="E82" s="74">
        <f>J70</f>
        <v>0</v>
      </c>
      <c r="F82" s="74">
        <f>K74</f>
        <v>0</v>
      </c>
      <c r="G82" s="74">
        <f>J74</f>
        <v>0</v>
      </c>
      <c r="H82" s="74">
        <f>K78</f>
        <v>0</v>
      </c>
      <c r="I82" s="74">
        <f>J78</f>
        <v>0</v>
      </c>
      <c r="J82" s="75"/>
      <c r="K82" s="76" t="s">
        <v>48</v>
      </c>
      <c r="L82" s="47">
        <f>SUM(C80:C82,E80:E82,G80:G82,I80:I82,K80:K82)</f>
        <v>200</v>
      </c>
      <c r="M82" s="64" t="s">
        <v>18</v>
      </c>
      <c r="N82" s="65">
        <f>L81/L82</f>
        <v>0.375</v>
      </c>
      <c r="O82" s="66" t="s">
        <v>19</v>
      </c>
      <c r="R82" s="98"/>
      <c r="S82" s="73">
        <f>AB66</f>
        <v>0</v>
      </c>
      <c r="T82" s="74">
        <f>AA66</f>
        <v>0</v>
      </c>
      <c r="U82" s="74">
        <f>AB70</f>
        <v>0</v>
      </c>
      <c r="V82" s="74">
        <f>AA70</f>
        <v>0</v>
      </c>
      <c r="W82" s="74">
        <f>AB74</f>
        <v>0</v>
      </c>
      <c r="X82" s="74">
        <f>AA74</f>
        <v>0</v>
      </c>
      <c r="Y82" s="74">
        <f>AB78</f>
        <v>12</v>
      </c>
      <c r="Z82" s="74">
        <f>AA78</f>
        <v>15</v>
      </c>
      <c r="AA82" s="75"/>
      <c r="AB82" s="76" t="s">
        <v>48</v>
      </c>
      <c r="AC82" s="47">
        <f>SUM(T80:T82,V80:V82,X80:X82,Z80:Z82,AB80:AB82)</f>
        <v>211</v>
      </c>
      <c r="AD82" s="64" t="s">
        <v>18</v>
      </c>
      <c r="AE82" s="65">
        <f>AC81/AC82</f>
        <v>0.6824644549763034</v>
      </c>
    </row>
    <row r="87" ht="16.5" thickBot="1"/>
    <row r="88" spans="1:24" ht="16.5" thickBot="1">
      <c r="A88" s="80" t="s">
        <v>36</v>
      </c>
      <c r="B88" s="81"/>
      <c r="C88" s="81"/>
      <c r="D88" s="81"/>
      <c r="E88" s="81"/>
      <c r="F88" s="81"/>
      <c r="G88" s="81"/>
      <c r="H88" s="81"/>
      <c r="I88" s="81"/>
      <c r="J88" s="81"/>
      <c r="K88" s="82"/>
      <c r="L88" s="81"/>
      <c r="M88" s="81"/>
      <c r="N88" s="81"/>
      <c r="O88" s="83"/>
      <c r="R88" s="84" t="s">
        <v>37</v>
      </c>
      <c r="S88" s="85"/>
      <c r="T88" s="85"/>
      <c r="U88" s="85"/>
      <c r="V88" s="85"/>
      <c r="W88" s="85"/>
      <c r="X88" s="85"/>
    </row>
    <row r="89" spans="1:31" ht="69.75" thickBot="1">
      <c r="A89" s="12" t="s">
        <v>49</v>
      </c>
      <c r="B89" s="101" t="str">
        <f>A90</f>
        <v>Hrunakonur 1</v>
      </c>
      <c r="C89" s="102"/>
      <c r="D89" s="101" t="str">
        <f>A94</f>
        <v>Hamar 2</v>
      </c>
      <c r="E89" s="102"/>
      <c r="F89" s="101" t="str">
        <f>A98</f>
        <v>Dímon</v>
      </c>
      <c r="G89" s="102"/>
      <c r="H89" s="101" t="str">
        <f>A102</f>
        <v>Laugdælur 2</v>
      </c>
      <c r="I89" s="102"/>
      <c r="J89" s="101" t="str">
        <f>A106</f>
        <v>Hvöt 1</v>
      </c>
      <c r="K89" s="102"/>
      <c r="L89" s="13" t="s">
        <v>5</v>
      </c>
      <c r="M89" s="17"/>
      <c r="N89" s="15" t="s">
        <v>6</v>
      </c>
      <c r="O89" s="16"/>
      <c r="R89" s="12" t="s">
        <v>50</v>
      </c>
      <c r="S89" s="99" t="str">
        <f>R90</f>
        <v>Hrunakonur 2</v>
      </c>
      <c r="T89" s="100"/>
      <c r="U89" s="101" t="str">
        <f>R94</f>
        <v>UMFL 2</v>
      </c>
      <c r="V89" s="102"/>
      <c r="W89" s="101" t="str">
        <f>R98</f>
        <v>Hvöt 1</v>
      </c>
      <c r="X89" s="102"/>
      <c r="Y89" s="101" t="str">
        <f>R102</f>
        <v>Hamar 2</v>
      </c>
      <c r="Z89" s="102"/>
      <c r="AA89" s="101" t="str">
        <f>R106</f>
        <v>Hvöt 2</v>
      </c>
      <c r="AB89" s="102"/>
      <c r="AC89" s="13" t="s">
        <v>5</v>
      </c>
      <c r="AD89" s="17"/>
      <c r="AE89" s="15" t="s">
        <v>6</v>
      </c>
    </row>
    <row r="90" spans="1:32" ht="15.75">
      <c r="A90" s="96" t="s">
        <v>43</v>
      </c>
      <c r="B90" s="18"/>
      <c r="C90" s="19" t="s">
        <v>9</v>
      </c>
      <c r="D90" s="20">
        <v>2</v>
      </c>
      <c r="E90" s="21">
        <v>0</v>
      </c>
      <c r="F90" s="20">
        <v>1</v>
      </c>
      <c r="G90" s="21">
        <v>2</v>
      </c>
      <c r="H90" s="20">
        <v>2</v>
      </c>
      <c r="I90" s="21">
        <v>0</v>
      </c>
      <c r="J90" s="20">
        <v>2</v>
      </c>
      <c r="K90" s="22">
        <v>0</v>
      </c>
      <c r="L90" s="23">
        <f>SUM(B90,D90,F90,H90,J90)</f>
        <v>7</v>
      </c>
      <c r="M90" s="24" t="s">
        <v>10</v>
      </c>
      <c r="N90" s="25">
        <v>10</v>
      </c>
      <c r="O90" s="26"/>
      <c r="R90" s="96" t="s">
        <v>41</v>
      </c>
      <c r="S90" s="18"/>
      <c r="T90" s="19" t="s">
        <v>9</v>
      </c>
      <c r="U90" s="20">
        <v>2</v>
      </c>
      <c r="V90" s="21">
        <v>0</v>
      </c>
      <c r="W90" s="20">
        <v>2</v>
      </c>
      <c r="X90" s="21">
        <v>1</v>
      </c>
      <c r="Y90" s="20">
        <v>2</v>
      </c>
      <c r="Z90" s="21">
        <v>0</v>
      </c>
      <c r="AA90" s="20">
        <v>2</v>
      </c>
      <c r="AB90" s="22">
        <v>0</v>
      </c>
      <c r="AC90" s="23">
        <f>SUM(S90,U90,W90,Y90,AA90)</f>
        <v>8</v>
      </c>
      <c r="AD90" s="24" t="s">
        <v>10</v>
      </c>
      <c r="AE90" s="30">
        <f>SUM(IF(SUM(S90:T90)=3,S90,IF(SUM(S90:T90)=2,S90*1.5)),(IF(SUM(U90:V90)=3,U90,IF(SUM(U90:V90)=2,U90*1.5))),IF(SUM(W90:X90)=3,W90,IF(SUM(W90:X90)=2,W90*1.5)),IF(SUM(Y90:Z90)=3,Y90,IF(SUM(Y90:Z90)=2,Y90*1.5)),(IF(SUM(AA90:AB90)=3,AA90,IF(SUM(AA90:AB90)=2,AA90*1.5))))</f>
        <v>11</v>
      </c>
      <c r="AF90" s="95" t="s">
        <v>32</v>
      </c>
    </row>
    <row r="91" spans="1:31" ht="15.75">
      <c r="A91" s="97"/>
      <c r="B91" s="31"/>
      <c r="C91" s="32" t="s">
        <v>12</v>
      </c>
      <c r="D91" s="33">
        <v>25</v>
      </c>
      <c r="E91" s="33">
        <v>8</v>
      </c>
      <c r="F91" s="33">
        <v>19</v>
      </c>
      <c r="G91" s="33">
        <v>25</v>
      </c>
      <c r="H91" s="33">
        <v>25</v>
      </c>
      <c r="I91" s="33">
        <v>8</v>
      </c>
      <c r="J91" s="33">
        <v>25</v>
      </c>
      <c r="K91" s="34">
        <v>19</v>
      </c>
      <c r="L91" s="35">
        <f>SUM(C90,E90,G90,I90,K90)</f>
        <v>2</v>
      </c>
      <c r="M91" s="36" t="s">
        <v>13</v>
      </c>
      <c r="N91" s="37"/>
      <c r="O91" s="38"/>
      <c r="R91" s="97"/>
      <c r="S91" s="31"/>
      <c r="T91" s="32" t="s">
        <v>12</v>
      </c>
      <c r="U91" s="33">
        <v>25</v>
      </c>
      <c r="V91" s="33">
        <v>9</v>
      </c>
      <c r="W91" s="33">
        <v>25</v>
      </c>
      <c r="X91" s="33">
        <v>17</v>
      </c>
      <c r="Y91" s="33">
        <v>25</v>
      </c>
      <c r="Z91" s="33">
        <v>19</v>
      </c>
      <c r="AA91" s="33">
        <v>25</v>
      </c>
      <c r="AB91" s="34">
        <v>15</v>
      </c>
      <c r="AC91" s="35">
        <f>SUM(T90,V90,X90,Z90,AB90)</f>
        <v>1</v>
      </c>
      <c r="AD91" s="36" t="s">
        <v>13</v>
      </c>
      <c r="AE91" s="37"/>
    </row>
    <row r="92" spans="1:31" ht="15.75">
      <c r="A92" s="97"/>
      <c r="B92" s="31"/>
      <c r="C92" s="32" t="s">
        <v>14</v>
      </c>
      <c r="D92" s="33">
        <v>25</v>
      </c>
      <c r="E92" s="33">
        <v>15</v>
      </c>
      <c r="F92" s="33">
        <v>25</v>
      </c>
      <c r="G92" s="33">
        <v>17</v>
      </c>
      <c r="H92" s="33">
        <v>25</v>
      </c>
      <c r="I92" s="33">
        <v>10</v>
      </c>
      <c r="J92" s="33">
        <v>25</v>
      </c>
      <c r="K92" s="34">
        <v>15</v>
      </c>
      <c r="L92" s="41">
        <f>SUM(B91:B93,D91:D93,F91:F93,H91:H93,J91:J93)</f>
        <v>206</v>
      </c>
      <c r="M92" s="36" t="s">
        <v>15</v>
      </c>
      <c r="N92" s="42">
        <f>L90/L91</f>
        <v>3.5</v>
      </c>
      <c r="O92" s="38" t="s">
        <v>16</v>
      </c>
      <c r="R92" s="97"/>
      <c r="S92" s="31"/>
      <c r="T92" s="32" t="s">
        <v>14</v>
      </c>
      <c r="U92" s="33">
        <v>25</v>
      </c>
      <c r="V92" s="33">
        <v>20</v>
      </c>
      <c r="W92" s="33">
        <v>15</v>
      </c>
      <c r="X92" s="33">
        <v>25</v>
      </c>
      <c r="Y92" s="33">
        <v>25</v>
      </c>
      <c r="Z92" s="33">
        <v>13</v>
      </c>
      <c r="AA92" s="33">
        <v>25</v>
      </c>
      <c r="AB92" s="34">
        <v>12</v>
      </c>
      <c r="AC92" s="41">
        <f>SUM(S91:S93,U91:U93,W91:W93,Y91:Y93,AA91:AA93)</f>
        <v>205</v>
      </c>
      <c r="AD92" s="36" t="s">
        <v>15</v>
      </c>
      <c r="AE92" s="42">
        <f>AC90/AC91</f>
        <v>8</v>
      </c>
    </row>
    <row r="93" spans="1:31" ht="16.5" thickBot="1">
      <c r="A93" s="98"/>
      <c r="B93" s="86"/>
      <c r="C93" s="87" t="s">
        <v>17</v>
      </c>
      <c r="D93" s="88"/>
      <c r="E93" s="88"/>
      <c r="F93" s="88">
        <v>12</v>
      </c>
      <c r="G93" s="88">
        <v>15</v>
      </c>
      <c r="H93" s="88"/>
      <c r="I93" s="88"/>
      <c r="J93" s="88"/>
      <c r="K93" s="89"/>
      <c r="L93" s="47">
        <f>SUM(C91:C93,E91:E93,G91:G93,I91:I93,K91:K93)</f>
        <v>132</v>
      </c>
      <c r="M93" s="48" t="s">
        <v>18</v>
      </c>
      <c r="N93" s="49">
        <f>L92/L93</f>
        <v>1.5606060606060606</v>
      </c>
      <c r="O93" s="50" t="s">
        <v>19</v>
      </c>
      <c r="R93" s="98"/>
      <c r="S93" s="86"/>
      <c r="T93" s="87" t="s">
        <v>17</v>
      </c>
      <c r="U93" s="88"/>
      <c r="V93" s="88"/>
      <c r="W93" s="88">
        <v>15</v>
      </c>
      <c r="X93" s="88">
        <v>6</v>
      </c>
      <c r="Y93" s="88"/>
      <c r="Z93" s="88"/>
      <c r="AA93" s="88"/>
      <c r="AB93" s="89"/>
      <c r="AC93" s="47">
        <f>SUM(T91:T93,V91:V93,X91:X93,Z91:Z93,AB91:AB93)</f>
        <v>136</v>
      </c>
      <c r="AD93" s="48" t="s">
        <v>18</v>
      </c>
      <c r="AE93" s="49">
        <f>AC92/AC93</f>
        <v>1.5073529411764706</v>
      </c>
    </row>
    <row r="94" spans="1:32" ht="15.75">
      <c r="A94" s="96" t="s">
        <v>51</v>
      </c>
      <c r="B94" s="52">
        <f>E90</f>
        <v>0</v>
      </c>
      <c r="C94" s="21">
        <f>D90</f>
        <v>2</v>
      </c>
      <c r="D94" s="53"/>
      <c r="E94" s="19" t="s">
        <v>9</v>
      </c>
      <c r="F94" s="20">
        <v>0</v>
      </c>
      <c r="G94" s="21">
        <v>2</v>
      </c>
      <c r="H94" s="20">
        <v>0</v>
      </c>
      <c r="I94" s="21">
        <v>2</v>
      </c>
      <c r="J94" s="20">
        <v>2</v>
      </c>
      <c r="K94" s="22">
        <v>1</v>
      </c>
      <c r="L94" s="23">
        <f>SUM(B94,D94,F94,H94,J94)</f>
        <v>2</v>
      </c>
      <c r="M94" s="24" t="s">
        <v>10</v>
      </c>
      <c r="N94" s="54">
        <v>2</v>
      </c>
      <c r="O94" s="26"/>
      <c r="R94" s="96" t="s">
        <v>52</v>
      </c>
      <c r="S94" s="52">
        <f>V90</f>
        <v>0</v>
      </c>
      <c r="T94" s="21">
        <f>U90</f>
        <v>2</v>
      </c>
      <c r="U94" s="53"/>
      <c r="V94" s="19" t="s">
        <v>9</v>
      </c>
      <c r="W94" s="20">
        <v>1</v>
      </c>
      <c r="X94" s="21">
        <v>2</v>
      </c>
      <c r="Y94" s="20">
        <v>0</v>
      </c>
      <c r="Z94" s="21">
        <v>2</v>
      </c>
      <c r="AA94" s="20">
        <v>1</v>
      </c>
      <c r="AB94" s="22">
        <v>2</v>
      </c>
      <c r="AC94" s="23">
        <f>SUM(S94,U94,W94,Y94,AA94)</f>
        <v>2</v>
      </c>
      <c r="AD94" s="24" t="s">
        <v>10</v>
      </c>
      <c r="AE94" s="30">
        <f>SUM(IF(SUM(S94:T94)=3,S94,IF(SUM(S94:T94)=2,S94*1.5)),(IF(SUM(U94:V94)=3,U94,IF(SUM(U94:V94)=2,U94*1.5))),IF(SUM(W94:X94)=3,W94,IF(SUM(W94:X94)=2,W94*1.5)),IF(SUM(Y94:Z94)=3,Y94,IF(SUM(Y94:Z94)=2,Y94*1.5)),(IF(SUM(AA94:AB94)=3,AA94,IF(SUM(AA94:AB94)=2,AA94*1.5))))</f>
        <v>2</v>
      </c>
      <c r="AF94" s="95" t="s">
        <v>53</v>
      </c>
    </row>
    <row r="95" spans="1:31" ht="15.75">
      <c r="A95" s="97"/>
      <c r="B95" s="57">
        <f>E91</f>
        <v>8</v>
      </c>
      <c r="C95" s="33">
        <f>D91</f>
        <v>25</v>
      </c>
      <c r="D95" s="58"/>
      <c r="E95" s="32" t="s">
        <v>12</v>
      </c>
      <c r="F95" s="33">
        <v>5</v>
      </c>
      <c r="G95" s="33">
        <v>25</v>
      </c>
      <c r="H95" s="33">
        <v>19</v>
      </c>
      <c r="I95" s="33">
        <v>25</v>
      </c>
      <c r="J95" s="33">
        <v>21</v>
      </c>
      <c r="K95" s="34">
        <v>25</v>
      </c>
      <c r="L95" s="35">
        <f>SUM(C94,E94,G94,I94,K94)</f>
        <v>7</v>
      </c>
      <c r="M95" s="36" t="s">
        <v>13</v>
      </c>
      <c r="N95" s="59"/>
      <c r="O95" s="38"/>
      <c r="R95" s="97"/>
      <c r="S95" s="57">
        <f>V91</f>
        <v>9</v>
      </c>
      <c r="T95" s="33">
        <f>U91</f>
        <v>25</v>
      </c>
      <c r="U95" s="58"/>
      <c r="V95" s="32" t="s">
        <v>12</v>
      </c>
      <c r="W95" s="33">
        <v>25</v>
      </c>
      <c r="X95" s="33">
        <v>21</v>
      </c>
      <c r="Y95" s="33">
        <v>19</v>
      </c>
      <c r="Z95" s="33">
        <v>25</v>
      </c>
      <c r="AA95" s="33">
        <v>17</v>
      </c>
      <c r="AB95" s="34">
        <v>25</v>
      </c>
      <c r="AC95" s="35">
        <f>SUM(T94,V94,X94,Z94,AB94)</f>
        <v>8</v>
      </c>
      <c r="AD95" s="36" t="s">
        <v>13</v>
      </c>
      <c r="AE95" s="59"/>
    </row>
    <row r="96" spans="1:31" ht="15.75">
      <c r="A96" s="97"/>
      <c r="B96" s="57">
        <f>E92</f>
        <v>15</v>
      </c>
      <c r="C96" s="33">
        <f>D92</f>
        <v>25</v>
      </c>
      <c r="D96" s="58"/>
      <c r="E96" s="32" t="s">
        <v>14</v>
      </c>
      <c r="F96" s="33">
        <v>16</v>
      </c>
      <c r="G96" s="33">
        <v>25</v>
      </c>
      <c r="H96" s="33">
        <v>18</v>
      </c>
      <c r="I96" s="33">
        <v>25</v>
      </c>
      <c r="J96" s="33">
        <v>25</v>
      </c>
      <c r="K96" s="34">
        <v>22</v>
      </c>
      <c r="L96" s="41">
        <f>SUM(B95:B97,D95:D97,F95:F97,H95:H97,J95:J97)</f>
        <v>142</v>
      </c>
      <c r="M96" s="36" t="s">
        <v>15</v>
      </c>
      <c r="N96" s="42">
        <f>L94/L95</f>
        <v>0.2857142857142857</v>
      </c>
      <c r="O96" s="38" t="s">
        <v>16</v>
      </c>
      <c r="R96" s="97"/>
      <c r="S96" s="57">
        <f>V92</f>
        <v>20</v>
      </c>
      <c r="T96" s="33">
        <f>U92</f>
        <v>25</v>
      </c>
      <c r="U96" s="58"/>
      <c r="V96" s="32" t="s">
        <v>14</v>
      </c>
      <c r="W96" s="33">
        <v>17</v>
      </c>
      <c r="X96" s="33">
        <v>25</v>
      </c>
      <c r="Y96" s="33">
        <v>22</v>
      </c>
      <c r="Z96" s="33">
        <v>25</v>
      </c>
      <c r="AA96" s="33">
        <v>25</v>
      </c>
      <c r="AB96" s="34">
        <v>21</v>
      </c>
      <c r="AC96" s="41">
        <f>SUM(S95:S97,U95:U97,W95:W97,Y95:Y97,AA95:AA97)</f>
        <v>166</v>
      </c>
      <c r="AD96" s="36" t="s">
        <v>15</v>
      </c>
      <c r="AE96" s="42">
        <f>AC94/AC95</f>
        <v>0.25</v>
      </c>
    </row>
    <row r="97" spans="1:31" ht="16.5" thickBot="1">
      <c r="A97" s="98"/>
      <c r="B97" s="90">
        <f>E93</f>
        <v>0</v>
      </c>
      <c r="C97" s="88">
        <f>D93</f>
        <v>0</v>
      </c>
      <c r="D97" s="75"/>
      <c r="E97" s="87" t="s">
        <v>17</v>
      </c>
      <c r="F97" s="88"/>
      <c r="G97" s="88"/>
      <c r="H97" s="88"/>
      <c r="I97" s="88"/>
      <c r="J97" s="88">
        <v>15</v>
      </c>
      <c r="K97" s="89">
        <v>13</v>
      </c>
      <c r="L97" s="47">
        <f>SUM(C95:C97,E95:E97,G95:G97,I95:I97,K95:K97)</f>
        <v>210</v>
      </c>
      <c r="M97" s="48" t="s">
        <v>18</v>
      </c>
      <c r="N97" s="49">
        <f>L96/L97</f>
        <v>0.6761904761904762</v>
      </c>
      <c r="O97" s="50" t="s">
        <v>19</v>
      </c>
      <c r="R97" s="98"/>
      <c r="S97" s="90">
        <f>V93</f>
        <v>0</v>
      </c>
      <c r="T97" s="88">
        <f>U93</f>
        <v>0</v>
      </c>
      <c r="U97" s="75"/>
      <c r="V97" s="87" t="s">
        <v>17</v>
      </c>
      <c r="W97" s="88">
        <v>6</v>
      </c>
      <c r="X97" s="88">
        <v>15</v>
      </c>
      <c r="Y97" s="88"/>
      <c r="Z97" s="88"/>
      <c r="AA97" s="88">
        <v>6</v>
      </c>
      <c r="AB97" s="89">
        <v>15</v>
      </c>
      <c r="AC97" s="47">
        <f>SUM(T95:T97,V95:V97,X95:X97,Z95:Z97,AB95:AB97)</f>
        <v>222</v>
      </c>
      <c r="AD97" s="48" t="s">
        <v>18</v>
      </c>
      <c r="AE97" s="49">
        <f>AC96/AC97</f>
        <v>0.7477477477477478</v>
      </c>
    </row>
    <row r="98" spans="1:32" ht="15.75">
      <c r="A98" s="96" t="s">
        <v>33</v>
      </c>
      <c r="B98" s="52">
        <f>G90</f>
        <v>2</v>
      </c>
      <c r="C98" s="21">
        <f>F90</f>
        <v>1</v>
      </c>
      <c r="D98" s="20">
        <f>G94</f>
        <v>2</v>
      </c>
      <c r="E98" s="21">
        <f>F94</f>
        <v>0</v>
      </c>
      <c r="F98" s="53"/>
      <c r="G98" s="19" t="s">
        <v>9</v>
      </c>
      <c r="H98" s="20">
        <v>2</v>
      </c>
      <c r="I98" s="21">
        <v>0</v>
      </c>
      <c r="J98" s="20">
        <v>2</v>
      </c>
      <c r="K98" s="22">
        <v>0</v>
      </c>
      <c r="L98" s="23">
        <f>SUM(B98,D98,F98,H98,J98)</f>
        <v>8</v>
      </c>
      <c r="M98" s="24" t="s">
        <v>10</v>
      </c>
      <c r="N98" s="54">
        <v>11</v>
      </c>
      <c r="O98" s="26"/>
      <c r="R98" s="96" t="s">
        <v>54</v>
      </c>
      <c r="S98" s="52">
        <f>X90</f>
        <v>1</v>
      </c>
      <c r="T98" s="21">
        <f>W90</f>
        <v>2</v>
      </c>
      <c r="U98" s="20">
        <f>X94</f>
        <v>2</v>
      </c>
      <c r="V98" s="21">
        <f>W94</f>
        <v>1</v>
      </c>
      <c r="W98" s="53"/>
      <c r="X98" s="19" t="s">
        <v>9</v>
      </c>
      <c r="Y98" s="20">
        <v>2</v>
      </c>
      <c r="Z98" s="21">
        <v>0</v>
      </c>
      <c r="AA98" s="20">
        <v>1</v>
      </c>
      <c r="AB98" s="22">
        <v>2</v>
      </c>
      <c r="AC98" s="23">
        <f>SUM(S98,U98,W98,Y98,AA98)</f>
        <v>6</v>
      </c>
      <c r="AD98" s="24" t="s">
        <v>10</v>
      </c>
      <c r="AE98" s="30">
        <f>SUM(IF(SUM(S98:T98)=3,S98,IF(SUM(S98:T98)=2,S98*1.5)),(IF(SUM(U98:V98)=3,U98,IF(SUM(U98:V98)=2,U98*1.5))),IF(SUM(W98:X98)=3,W98,IF(SUM(W98:X98)=2,W98*1.5)),IF(SUM(Y98:Z98)=3,Y98,IF(SUM(Y98:Z98)=2,Y98*1.5)),(IF(SUM(AA98:AB98)=3,AA98,IF(SUM(AA98:AB98)=2,AA98*1.5))))</f>
        <v>7</v>
      </c>
      <c r="AF98" s="95" t="s">
        <v>34</v>
      </c>
    </row>
    <row r="99" spans="1:31" ht="15.75">
      <c r="A99" s="97"/>
      <c r="B99" s="57">
        <f>G91</f>
        <v>25</v>
      </c>
      <c r="C99" s="33">
        <f>F91</f>
        <v>19</v>
      </c>
      <c r="D99" s="33">
        <f>G95</f>
        <v>25</v>
      </c>
      <c r="E99" s="33">
        <f>F95</f>
        <v>5</v>
      </c>
      <c r="F99" s="58"/>
      <c r="G99" s="32" t="s">
        <v>12</v>
      </c>
      <c r="H99" s="33">
        <v>25</v>
      </c>
      <c r="I99" s="33">
        <v>5</v>
      </c>
      <c r="J99" s="33">
        <v>25</v>
      </c>
      <c r="K99" s="34">
        <v>11</v>
      </c>
      <c r="L99" s="35">
        <f>SUM(C98,E98,G98,I98,K98)</f>
        <v>1</v>
      </c>
      <c r="M99" s="36" t="s">
        <v>13</v>
      </c>
      <c r="N99" s="59"/>
      <c r="O99" s="38"/>
      <c r="R99" s="97"/>
      <c r="S99" s="57">
        <f>X91</f>
        <v>17</v>
      </c>
      <c r="T99" s="33">
        <f>W91</f>
        <v>25</v>
      </c>
      <c r="U99" s="33">
        <f>X95</f>
        <v>21</v>
      </c>
      <c r="V99" s="33">
        <f>W95</f>
        <v>25</v>
      </c>
      <c r="W99" s="58"/>
      <c r="X99" s="32" t="s">
        <v>12</v>
      </c>
      <c r="Y99" s="33">
        <v>25</v>
      </c>
      <c r="Z99" s="33">
        <v>6</v>
      </c>
      <c r="AA99" s="33">
        <v>25</v>
      </c>
      <c r="AB99" s="34">
        <v>13</v>
      </c>
      <c r="AC99" s="35">
        <f>SUM(T98,V98,X98,Z98,AB98)</f>
        <v>5</v>
      </c>
      <c r="AD99" s="36" t="s">
        <v>13</v>
      </c>
      <c r="AE99" s="59"/>
    </row>
    <row r="100" spans="1:31" ht="15.75">
      <c r="A100" s="97"/>
      <c r="B100" s="57">
        <f>G92</f>
        <v>17</v>
      </c>
      <c r="C100" s="33">
        <f>F92</f>
        <v>25</v>
      </c>
      <c r="D100" s="33">
        <f>G96</f>
        <v>25</v>
      </c>
      <c r="E100" s="33">
        <f>F96</f>
        <v>16</v>
      </c>
      <c r="F100" s="58"/>
      <c r="G100" s="32" t="s">
        <v>14</v>
      </c>
      <c r="H100" s="33">
        <v>25</v>
      </c>
      <c r="I100" s="33">
        <v>12</v>
      </c>
      <c r="J100" s="33">
        <v>25</v>
      </c>
      <c r="K100" s="34">
        <v>16</v>
      </c>
      <c r="L100" s="41">
        <f>SUM(B99:B101,D99:D101,F99:F101,H99:H101,J99:J101)</f>
        <v>207</v>
      </c>
      <c r="M100" s="36" t="s">
        <v>15</v>
      </c>
      <c r="N100" s="42">
        <f>L98/L99</f>
        <v>8</v>
      </c>
      <c r="O100" s="38" t="s">
        <v>16</v>
      </c>
      <c r="R100" s="97"/>
      <c r="S100" s="57">
        <f>X92</f>
        <v>25</v>
      </c>
      <c r="T100" s="33">
        <f>W92</f>
        <v>15</v>
      </c>
      <c r="U100" s="33">
        <f>X96</f>
        <v>25</v>
      </c>
      <c r="V100" s="33">
        <f>W96</f>
        <v>17</v>
      </c>
      <c r="W100" s="58"/>
      <c r="X100" s="32" t="s">
        <v>14</v>
      </c>
      <c r="Y100" s="33">
        <v>25</v>
      </c>
      <c r="Z100" s="33">
        <v>21</v>
      </c>
      <c r="AA100" s="33">
        <v>21</v>
      </c>
      <c r="AB100" s="34">
        <v>25</v>
      </c>
      <c r="AC100" s="41">
        <f>SUM(S99:S101,U99:U101,W99:W101,Y99:Y101,AA99:AA101)</f>
        <v>215</v>
      </c>
      <c r="AD100" s="36" t="s">
        <v>15</v>
      </c>
      <c r="AE100" s="42">
        <f>AC98/AC99</f>
        <v>1.2</v>
      </c>
    </row>
    <row r="101" spans="1:31" ht="16.5" thickBot="1">
      <c r="A101" s="98"/>
      <c r="B101" s="90">
        <f>G93</f>
        <v>15</v>
      </c>
      <c r="C101" s="88">
        <f>F93</f>
        <v>12</v>
      </c>
      <c r="D101" s="88">
        <f>G97</f>
        <v>0</v>
      </c>
      <c r="E101" s="88">
        <f>F97</f>
        <v>0</v>
      </c>
      <c r="F101" s="75"/>
      <c r="G101" s="87" t="s">
        <v>17</v>
      </c>
      <c r="H101" s="88"/>
      <c r="I101" s="88"/>
      <c r="J101" s="88"/>
      <c r="K101" s="89"/>
      <c r="L101" s="47">
        <f>SUM(C99:C101,E99:E101,G99:G101,I99:I101,K99:K101)</f>
        <v>121</v>
      </c>
      <c r="M101" s="64" t="s">
        <v>18</v>
      </c>
      <c r="N101" s="65">
        <f>L100/L101</f>
        <v>1.7107438016528926</v>
      </c>
      <c r="O101" s="66" t="s">
        <v>19</v>
      </c>
      <c r="R101" s="98"/>
      <c r="S101" s="90">
        <f>X93</f>
        <v>6</v>
      </c>
      <c r="T101" s="88">
        <f>W93</f>
        <v>15</v>
      </c>
      <c r="U101" s="88">
        <f>X97</f>
        <v>15</v>
      </c>
      <c r="V101" s="88">
        <f>W97</f>
        <v>6</v>
      </c>
      <c r="W101" s="75"/>
      <c r="X101" s="87" t="s">
        <v>17</v>
      </c>
      <c r="Y101" s="88"/>
      <c r="Z101" s="88"/>
      <c r="AA101" s="88">
        <v>10</v>
      </c>
      <c r="AB101" s="89">
        <v>15</v>
      </c>
      <c r="AC101" s="47">
        <f>SUM(T99:T101,V99:V101,X99:X101,Z99:Z101,AB99:AB101)</f>
        <v>183</v>
      </c>
      <c r="AD101" s="64" t="s">
        <v>18</v>
      </c>
      <c r="AE101" s="65">
        <f>AC100/AC101</f>
        <v>1.174863387978142</v>
      </c>
    </row>
    <row r="102" spans="1:32" ht="15.75">
      <c r="A102" s="96" t="s">
        <v>55</v>
      </c>
      <c r="B102" s="52">
        <f>I90</f>
        <v>0</v>
      </c>
      <c r="C102" s="21">
        <f>H90</f>
        <v>2</v>
      </c>
      <c r="D102" s="20">
        <f>I94</f>
        <v>2</v>
      </c>
      <c r="E102" s="21">
        <f>H94</f>
        <v>0</v>
      </c>
      <c r="F102" s="20">
        <f>I98</f>
        <v>0</v>
      </c>
      <c r="G102" s="21">
        <f>H98</f>
        <v>2</v>
      </c>
      <c r="H102" s="53"/>
      <c r="I102" s="19" t="s">
        <v>9</v>
      </c>
      <c r="J102" s="91">
        <v>1</v>
      </c>
      <c r="K102" s="26">
        <v>2</v>
      </c>
      <c r="L102" s="23">
        <f>SUM(B102,D102,F102,H102,J102)</f>
        <v>3</v>
      </c>
      <c r="M102" s="24" t="s">
        <v>10</v>
      </c>
      <c r="N102" s="54">
        <v>4</v>
      </c>
      <c r="O102" s="26"/>
      <c r="R102" s="96" t="s">
        <v>51</v>
      </c>
      <c r="S102" s="52">
        <f>Z90</f>
        <v>0</v>
      </c>
      <c r="T102" s="21">
        <f>Y90</f>
        <v>2</v>
      </c>
      <c r="U102" s="20">
        <f>Z94</f>
        <v>2</v>
      </c>
      <c r="V102" s="21">
        <f>Y94</f>
        <v>0</v>
      </c>
      <c r="W102" s="20">
        <f>Z98</f>
        <v>0</v>
      </c>
      <c r="X102" s="21">
        <f>Y98</f>
        <v>2</v>
      </c>
      <c r="Y102" s="53"/>
      <c r="Z102" s="19" t="s">
        <v>9</v>
      </c>
      <c r="AA102" s="91">
        <v>2</v>
      </c>
      <c r="AB102" s="26">
        <v>0</v>
      </c>
      <c r="AC102" s="23">
        <f>SUM(S102,U102,W102,Y102,AA102)</f>
        <v>4</v>
      </c>
      <c r="AD102" s="24" t="s">
        <v>10</v>
      </c>
      <c r="AE102" s="30">
        <f>SUM(IF(SUM(S102:T102)=3,S102,IF(SUM(S102:T102)=2,S102*1.5)),(IF(SUM(U102:V102)=3,U102,IF(SUM(U102:V102)=2,U102*1.5))),IF(SUM(W102:X102)=3,W102,IF(SUM(W102:X102)=2,W102*1.5)),IF(SUM(Y102:Z102)=3,Y102,IF(SUM(Y102:Z102)=2,Y102*1.5)),(IF(SUM(AA102:AB102)=3,AA102,IF(SUM(AA102:AB102)=2,AA102*1.5))))</f>
        <v>6</v>
      </c>
      <c r="AF102" s="95" t="s">
        <v>35</v>
      </c>
    </row>
    <row r="103" spans="1:31" ht="15.75">
      <c r="A103" s="97"/>
      <c r="B103" s="70">
        <f>I91</f>
        <v>8</v>
      </c>
      <c r="C103" s="71">
        <f>H91</f>
        <v>25</v>
      </c>
      <c r="D103" s="71">
        <f>I95</f>
        <v>25</v>
      </c>
      <c r="E103" s="71">
        <f>H95</f>
        <v>19</v>
      </c>
      <c r="F103" s="71">
        <f>I99</f>
        <v>5</v>
      </c>
      <c r="G103" s="71">
        <f>H99</f>
        <v>25</v>
      </c>
      <c r="H103" s="58"/>
      <c r="I103" s="32" t="s">
        <v>12</v>
      </c>
      <c r="J103" s="71">
        <v>25</v>
      </c>
      <c r="K103" s="92">
        <v>15</v>
      </c>
      <c r="L103" s="35">
        <f>SUM(C102,E102,G102,I102,K102)</f>
        <v>6</v>
      </c>
      <c r="M103" s="36" t="s">
        <v>13</v>
      </c>
      <c r="N103" s="59"/>
      <c r="O103" s="38"/>
      <c r="R103" s="97"/>
      <c r="S103" s="70">
        <f>Z91</f>
        <v>19</v>
      </c>
      <c r="T103" s="71">
        <f>Y91</f>
        <v>25</v>
      </c>
      <c r="U103" s="71">
        <f>Z95</f>
        <v>25</v>
      </c>
      <c r="V103" s="71">
        <f>Y95</f>
        <v>19</v>
      </c>
      <c r="W103" s="71">
        <f>Z99</f>
        <v>6</v>
      </c>
      <c r="X103" s="71">
        <f>Y99</f>
        <v>25</v>
      </c>
      <c r="Y103" s="58"/>
      <c r="Z103" s="32" t="s">
        <v>12</v>
      </c>
      <c r="AA103" s="71">
        <v>25</v>
      </c>
      <c r="AB103" s="92">
        <v>23</v>
      </c>
      <c r="AC103" s="35">
        <f>SUM(T102,V102,X102,Z102,AB102)</f>
        <v>4</v>
      </c>
      <c r="AD103" s="36" t="s">
        <v>13</v>
      </c>
      <c r="AE103" s="59"/>
    </row>
    <row r="104" spans="1:31" ht="15.75">
      <c r="A104" s="97"/>
      <c r="B104" s="70">
        <f>I92</f>
        <v>10</v>
      </c>
      <c r="C104" s="71">
        <f>H92</f>
        <v>25</v>
      </c>
      <c r="D104" s="71">
        <f>I96</f>
        <v>25</v>
      </c>
      <c r="E104" s="71">
        <f>H96</f>
        <v>18</v>
      </c>
      <c r="F104" s="71">
        <f>I100</f>
        <v>12</v>
      </c>
      <c r="G104" s="71">
        <f>H100</f>
        <v>25</v>
      </c>
      <c r="H104" s="58"/>
      <c r="I104" s="32" t="s">
        <v>14</v>
      </c>
      <c r="J104" s="71">
        <v>18</v>
      </c>
      <c r="K104" s="92">
        <v>25</v>
      </c>
      <c r="L104" s="41">
        <f>SUM(B103:B105,D103:D105,F103:F105,H103:H105,J103:J105)</f>
        <v>137</v>
      </c>
      <c r="M104" s="36" t="s">
        <v>15</v>
      </c>
      <c r="N104" s="42">
        <f>L102/L103</f>
        <v>0.5</v>
      </c>
      <c r="O104" s="38" t="s">
        <v>16</v>
      </c>
      <c r="R104" s="97"/>
      <c r="S104" s="70">
        <f>Z92</f>
        <v>13</v>
      </c>
      <c r="T104" s="71">
        <f>Y92</f>
        <v>25</v>
      </c>
      <c r="U104" s="71">
        <f>Z96</f>
        <v>25</v>
      </c>
      <c r="V104" s="71">
        <f>Y96</f>
        <v>22</v>
      </c>
      <c r="W104" s="71">
        <f>Z100</f>
        <v>21</v>
      </c>
      <c r="X104" s="71">
        <f>Y100</f>
        <v>25</v>
      </c>
      <c r="Y104" s="58"/>
      <c r="Z104" s="32" t="s">
        <v>14</v>
      </c>
      <c r="AA104" s="71">
        <v>25</v>
      </c>
      <c r="AB104" s="92">
        <v>19</v>
      </c>
      <c r="AC104" s="41">
        <f>SUM(S103:S105,U103:U105,W103:W105,Y103:Y105,AA103:AA105)</f>
        <v>159</v>
      </c>
      <c r="AD104" s="36" t="s">
        <v>15</v>
      </c>
      <c r="AE104" s="42">
        <f>AC102/AC103</f>
        <v>1</v>
      </c>
    </row>
    <row r="105" spans="1:31" ht="16.5" thickBot="1">
      <c r="A105" s="98"/>
      <c r="B105" s="73">
        <f>I93</f>
        <v>0</v>
      </c>
      <c r="C105" s="74">
        <f>H93</f>
        <v>0</v>
      </c>
      <c r="D105" s="74">
        <f>I97</f>
        <v>0</v>
      </c>
      <c r="E105" s="74">
        <f>H97</f>
        <v>0</v>
      </c>
      <c r="F105" s="74">
        <f>I101</f>
        <v>0</v>
      </c>
      <c r="G105" s="74">
        <f>H101</f>
        <v>0</v>
      </c>
      <c r="H105" s="75"/>
      <c r="I105" s="87" t="s">
        <v>17</v>
      </c>
      <c r="J105" s="74">
        <v>9</v>
      </c>
      <c r="K105" s="93">
        <v>15</v>
      </c>
      <c r="L105" s="47">
        <f>SUM(C103:C105,E103:E105,G103:G105,I103:I105,K103:K105)</f>
        <v>192</v>
      </c>
      <c r="M105" s="64" t="s">
        <v>18</v>
      </c>
      <c r="N105" s="65">
        <f>L104/L105</f>
        <v>0.7135416666666666</v>
      </c>
      <c r="O105" s="66" t="s">
        <v>19</v>
      </c>
      <c r="R105" s="98"/>
      <c r="S105" s="73">
        <f>Z93</f>
        <v>0</v>
      </c>
      <c r="T105" s="74">
        <f>Y93</f>
        <v>0</v>
      </c>
      <c r="U105" s="74">
        <f>Z97</f>
        <v>0</v>
      </c>
      <c r="V105" s="74">
        <f>Y97</f>
        <v>0</v>
      </c>
      <c r="W105" s="74">
        <f>Z101</f>
        <v>0</v>
      </c>
      <c r="X105" s="74">
        <f>Y101</f>
        <v>0</v>
      </c>
      <c r="Y105" s="75"/>
      <c r="Z105" s="87" t="s">
        <v>17</v>
      </c>
      <c r="AA105" s="74"/>
      <c r="AB105" s="93"/>
      <c r="AC105" s="47">
        <f>SUM(T103:T105,V103:V105,X103:X105,Z103:Z105,AB103:AB105)</f>
        <v>183</v>
      </c>
      <c r="AD105" s="64" t="s">
        <v>18</v>
      </c>
      <c r="AE105" s="65">
        <f>AC104/AC105</f>
        <v>0.8688524590163934</v>
      </c>
    </row>
    <row r="106" spans="1:32" ht="15.75">
      <c r="A106" s="96" t="s">
        <v>54</v>
      </c>
      <c r="B106" s="94">
        <f>K90</f>
        <v>0</v>
      </c>
      <c r="C106" s="25">
        <f>J90</f>
        <v>2</v>
      </c>
      <c r="D106" s="91">
        <f>K94</f>
        <v>1</v>
      </c>
      <c r="E106" s="25">
        <f>J94</f>
        <v>2</v>
      </c>
      <c r="F106" s="91">
        <f>K98</f>
        <v>0</v>
      </c>
      <c r="G106" s="25">
        <f>J98</f>
        <v>2</v>
      </c>
      <c r="H106" s="91">
        <f>K102</f>
        <v>2</v>
      </c>
      <c r="I106" s="25">
        <f>J102</f>
        <v>1</v>
      </c>
      <c r="J106" s="53"/>
      <c r="K106" s="68" t="s">
        <v>9</v>
      </c>
      <c r="L106" s="23">
        <f>SUM(B106,D106,F106,H106,J106)</f>
        <v>3</v>
      </c>
      <c r="M106" s="24" t="s">
        <v>10</v>
      </c>
      <c r="N106" s="54">
        <v>3</v>
      </c>
      <c r="O106" s="26"/>
      <c r="R106" s="96" t="s">
        <v>45</v>
      </c>
      <c r="S106" s="94">
        <f>AB90</f>
        <v>0</v>
      </c>
      <c r="T106" s="25">
        <f>AA90</f>
        <v>2</v>
      </c>
      <c r="U106" s="91">
        <f>AB94</f>
        <v>2</v>
      </c>
      <c r="V106" s="25">
        <f>AA94</f>
        <v>1</v>
      </c>
      <c r="W106" s="91">
        <f>AB98</f>
        <v>2</v>
      </c>
      <c r="X106" s="25">
        <f>AA98</f>
        <v>1</v>
      </c>
      <c r="Y106" s="91">
        <f>AB102</f>
        <v>0</v>
      </c>
      <c r="Z106" s="25">
        <f>AA102</f>
        <v>2</v>
      </c>
      <c r="AA106" s="53"/>
      <c r="AB106" s="68" t="s">
        <v>9</v>
      </c>
      <c r="AC106" s="23">
        <f>SUM(S106,U106,W106,Y106,AA106)</f>
        <v>4</v>
      </c>
      <c r="AD106" s="24" t="s">
        <v>10</v>
      </c>
      <c r="AE106" s="30">
        <f>SUM(IF(SUM(S106:T106)=3,S106,IF(SUM(S106:T106)=2,S106*1.5)),(IF(SUM(U106:V106)=3,U106,IF(SUM(U106:V106)=2,U106*1.5))),IF(SUM(W106:X106)=3,W106,IF(SUM(W106:X106)=2,W106*1.5)),IF(SUM(Y106:Z106)=3,Y106,IF(SUM(Y106:Z106)=2,Y106*1.5)),(IF(SUM(AA106:AB106)=3,AA106,IF(SUM(AA106:AB106)=2,AA106*1.5))))</f>
        <v>4</v>
      </c>
      <c r="AF106" s="95" t="s">
        <v>56</v>
      </c>
    </row>
    <row r="107" spans="1:31" ht="15.75">
      <c r="A107" s="97"/>
      <c r="B107" s="70">
        <f>K91</f>
        <v>19</v>
      </c>
      <c r="C107" s="71">
        <f>J91</f>
        <v>25</v>
      </c>
      <c r="D107" s="71">
        <f>K95</f>
        <v>25</v>
      </c>
      <c r="E107" s="71">
        <f>J95</f>
        <v>21</v>
      </c>
      <c r="F107" s="71">
        <f>K99</f>
        <v>11</v>
      </c>
      <c r="G107" s="71">
        <f>J99</f>
        <v>25</v>
      </c>
      <c r="H107" s="71">
        <f>K103</f>
        <v>15</v>
      </c>
      <c r="I107" s="71">
        <f>J103</f>
        <v>25</v>
      </c>
      <c r="J107" s="58"/>
      <c r="K107" s="72" t="s">
        <v>46</v>
      </c>
      <c r="L107" s="35">
        <f>SUM(C106,E106,G106,I106,K106)</f>
        <v>7</v>
      </c>
      <c r="M107" s="36" t="s">
        <v>13</v>
      </c>
      <c r="N107" s="59"/>
      <c r="O107" s="38"/>
      <c r="R107" s="97"/>
      <c r="S107" s="70">
        <f>AB91</f>
        <v>15</v>
      </c>
      <c r="T107" s="71">
        <f>AA91</f>
        <v>25</v>
      </c>
      <c r="U107" s="71">
        <f>AB95</f>
        <v>25</v>
      </c>
      <c r="V107" s="71">
        <f>AA95</f>
        <v>17</v>
      </c>
      <c r="W107" s="71">
        <f>AB99</f>
        <v>13</v>
      </c>
      <c r="X107" s="71">
        <f>AA99</f>
        <v>25</v>
      </c>
      <c r="Y107" s="71">
        <f>AB103</f>
        <v>23</v>
      </c>
      <c r="Z107" s="71">
        <f>AA103</f>
        <v>25</v>
      </c>
      <c r="AA107" s="58"/>
      <c r="AB107" s="72" t="s">
        <v>46</v>
      </c>
      <c r="AC107" s="35">
        <f>SUM(T106,V106,X106,Z106,AB106)</f>
        <v>6</v>
      </c>
      <c r="AD107" s="36" t="s">
        <v>13</v>
      </c>
      <c r="AE107" s="59"/>
    </row>
    <row r="108" spans="1:31" ht="15.75">
      <c r="A108" s="97"/>
      <c r="B108" s="70">
        <f>K92</f>
        <v>15</v>
      </c>
      <c r="C108" s="71">
        <f>J92</f>
        <v>25</v>
      </c>
      <c r="D108" s="71">
        <f>K96</f>
        <v>22</v>
      </c>
      <c r="E108" s="71">
        <f>J96</f>
        <v>25</v>
      </c>
      <c r="F108" s="71">
        <f>K100</f>
        <v>16</v>
      </c>
      <c r="G108" s="71">
        <f>J100</f>
        <v>25</v>
      </c>
      <c r="H108" s="71">
        <f>K104</f>
        <v>25</v>
      </c>
      <c r="I108" s="71">
        <f>J104</f>
        <v>18</v>
      </c>
      <c r="J108" s="58"/>
      <c r="K108" s="72" t="s">
        <v>47</v>
      </c>
      <c r="L108" s="41">
        <f>SUM(B107:B109,D107:D109,F107:F109,H107:H109,J107:J109)</f>
        <v>176</v>
      </c>
      <c r="M108" s="36" t="s">
        <v>15</v>
      </c>
      <c r="N108" s="42">
        <f>L106/L107</f>
        <v>0.42857142857142855</v>
      </c>
      <c r="O108" s="38" t="s">
        <v>16</v>
      </c>
      <c r="R108" s="97"/>
      <c r="S108" s="70">
        <f>AB92</f>
        <v>12</v>
      </c>
      <c r="T108" s="71">
        <f>AA92</f>
        <v>25</v>
      </c>
      <c r="U108" s="71">
        <f>AB96</f>
        <v>21</v>
      </c>
      <c r="V108" s="71">
        <f>AA96</f>
        <v>25</v>
      </c>
      <c r="W108" s="71">
        <f>AB100</f>
        <v>25</v>
      </c>
      <c r="X108" s="71">
        <f>AA100</f>
        <v>21</v>
      </c>
      <c r="Y108" s="71">
        <f>AB104</f>
        <v>19</v>
      </c>
      <c r="Z108" s="71">
        <f>AA104</f>
        <v>25</v>
      </c>
      <c r="AA108" s="58"/>
      <c r="AB108" s="72" t="s">
        <v>47</v>
      </c>
      <c r="AC108" s="41">
        <f>SUM(S107:S109,U107:U109,W107:W109,Y107:Y109,AA107:AA109)</f>
        <v>183</v>
      </c>
      <c r="AD108" s="36" t="s">
        <v>15</v>
      </c>
      <c r="AE108" s="42">
        <f>AC106/AC107</f>
        <v>0.6666666666666666</v>
      </c>
    </row>
    <row r="109" spans="1:31" ht="16.5" thickBot="1">
      <c r="A109" s="98"/>
      <c r="B109" s="73">
        <f>K93</f>
        <v>0</v>
      </c>
      <c r="C109" s="74">
        <f>J93</f>
        <v>0</v>
      </c>
      <c r="D109" s="74">
        <f>K97</f>
        <v>13</v>
      </c>
      <c r="E109" s="74">
        <f>J97</f>
        <v>15</v>
      </c>
      <c r="F109" s="74">
        <f>K101</f>
        <v>0</v>
      </c>
      <c r="G109" s="74">
        <f>J101</f>
        <v>0</v>
      </c>
      <c r="H109" s="74">
        <f>K105</f>
        <v>15</v>
      </c>
      <c r="I109" s="74">
        <f>J105</f>
        <v>9</v>
      </c>
      <c r="J109" s="75"/>
      <c r="K109" s="76" t="s">
        <v>48</v>
      </c>
      <c r="L109" s="47">
        <f>SUM(C107:C109,E107:E109,G107:G109,I107:I109,K107:K109)</f>
        <v>213</v>
      </c>
      <c r="M109" s="64" t="s">
        <v>18</v>
      </c>
      <c r="N109" s="65">
        <f>L108/L109</f>
        <v>0.8262910798122066</v>
      </c>
      <c r="O109" s="66" t="s">
        <v>19</v>
      </c>
      <c r="R109" s="98"/>
      <c r="S109" s="73">
        <f>AB93</f>
        <v>0</v>
      </c>
      <c r="T109" s="74">
        <f>AA93</f>
        <v>0</v>
      </c>
      <c r="U109" s="74">
        <f>AB97</f>
        <v>15</v>
      </c>
      <c r="V109" s="74">
        <f>AA97</f>
        <v>6</v>
      </c>
      <c r="W109" s="74">
        <f>AB101</f>
        <v>15</v>
      </c>
      <c r="X109" s="74">
        <f>AA101</f>
        <v>10</v>
      </c>
      <c r="Y109" s="74">
        <f>AB105</f>
        <v>0</v>
      </c>
      <c r="Z109" s="74">
        <f>AA105</f>
        <v>0</v>
      </c>
      <c r="AA109" s="75"/>
      <c r="AB109" s="76" t="s">
        <v>48</v>
      </c>
      <c r="AC109" s="47">
        <f>SUM(T107:T109,V107:V109,X107:X109,Z107:Z109,AB107:AB109)</f>
        <v>204</v>
      </c>
      <c r="AD109" s="64" t="s">
        <v>18</v>
      </c>
      <c r="AE109" s="65">
        <f>AC108/AC109</f>
        <v>0.8970588235294118</v>
      </c>
    </row>
  </sheetData>
  <sheetProtection/>
  <mergeCells count="72">
    <mergeCell ref="W3:X3"/>
    <mergeCell ref="Y3:Z3"/>
    <mergeCell ref="A4:A7"/>
    <mergeCell ref="R4:R7"/>
    <mergeCell ref="A8:A11"/>
    <mergeCell ref="R8:R11"/>
    <mergeCell ref="B3:C3"/>
    <mergeCell ref="D3:E3"/>
    <mergeCell ref="F3:G3"/>
    <mergeCell ref="H3:I3"/>
    <mergeCell ref="S3:T3"/>
    <mergeCell ref="U3:V3"/>
    <mergeCell ref="A12:A15"/>
    <mergeCell ref="R12:R15"/>
    <mergeCell ref="A16:A19"/>
    <mergeCell ref="R16:R19"/>
    <mergeCell ref="B31:C31"/>
    <mergeCell ref="D31:E31"/>
    <mergeCell ref="F31:G31"/>
    <mergeCell ref="H31:I31"/>
    <mergeCell ref="S31:T31"/>
    <mergeCell ref="U31:V31"/>
    <mergeCell ref="W31:X31"/>
    <mergeCell ref="Y31:Z31"/>
    <mergeCell ref="A32:A35"/>
    <mergeCell ref="R32:R35"/>
    <mergeCell ref="A36:A39"/>
    <mergeCell ref="R36:R39"/>
    <mergeCell ref="A40:A43"/>
    <mergeCell ref="R40:R43"/>
    <mergeCell ref="A44:A47"/>
    <mergeCell ref="R44:R47"/>
    <mergeCell ref="U62:V62"/>
    <mergeCell ref="W62:X62"/>
    <mergeCell ref="Y62:Z62"/>
    <mergeCell ref="AA62:AB62"/>
    <mergeCell ref="A63:A66"/>
    <mergeCell ref="R63:R66"/>
    <mergeCell ref="B62:C62"/>
    <mergeCell ref="D62:E62"/>
    <mergeCell ref="F62:G62"/>
    <mergeCell ref="H62:I62"/>
    <mergeCell ref="J62:K62"/>
    <mergeCell ref="S62:T62"/>
    <mergeCell ref="A67:A70"/>
    <mergeCell ref="R67:R70"/>
    <mergeCell ref="A71:A74"/>
    <mergeCell ref="R71:R74"/>
    <mergeCell ref="A75:A78"/>
    <mergeCell ref="R75:R78"/>
    <mergeCell ref="A90:A93"/>
    <mergeCell ref="R90:R93"/>
    <mergeCell ref="A79:A82"/>
    <mergeCell ref="R79:R82"/>
    <mergeCell ref="B89:C89"/>
    <mergeCell ref="D89:E89"/>
    <mergeCell ref="F89:G89"/>
    <mergeCell ref="H89:I89"/>
    <mergeCell ref="J89:K89"/>
    <mergeCell ref="S89:T89"/>
    <mergeCell ref="U89:V89"/>
    <mergeCell ref="W89:X89"/>
    <mergeCell ref="Y89:Z89"/>
    <mergeCell ref="AA89:AB89"/>
    <mergeCell ref="A106:A109"/>
    <mergeCell ref="R106:R109"/>
    <mergeCell ref="A94:A97"/>
    <mergeCell ref="R94:R97"/>
    <mergeCell ref="A98:A101"/>
    <mergeCell ref="R98:R101"/>
    <mergeCell ref="A102:A105"/>
    <mergeCell ref="R102:R105"/>
  </mergeCells>
  <printOptions/>
  <pageMargins left="0.5118110236220472" right="0.5118110236220472" top="0.4724409448818898" bottom="0.5511811023622047" header="0.31496062992125984" footer="0.31496062992125984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ghinriks</dc:creator>
  <cp:keywords/>
  <dc:description/>
  <cp:lastModifiedBy>Engilbert</cp:lastModifiedBy>
  <cp:lastPrinted>2012-03-26T10:42:55Z</cp:lastPrinted>
  <dcterms:created xsi:type="dcterms:W3CDTF">2012-03-22T16:49:11Z</dcterms:created>
  <dcterms:modified xsi:type="dcterms:W3CDTF">2012-03-26T10:47:33Z</dcterms:modified>
  <cp:category/>
  <cp:version/>
  <cp:contentType/>
  <cp:contentStatus/>
</cp:coreProperties>
</file>